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3 до 7 лет 10 часов " sheetId="1" r:id="rId1"/>
  </sheets>
  <definedNames>
    <definedName name="_xlnm.Print_Area" localSheetId="0">'3 до 7 лет 10 часов '!$A$2:$O$289</definedName>
  </definedNames>
  <calcPr fullCalcOnLoad="1"/>
</workbook>
</file>

<file path=xl/sharedStrings.xml><?xml version="1.0" encoding="utf-8"?>
<sst xmlns="http://schemas.openxmlformats.org/spreadsheetml/2006/main" count="296" uniqueCount="122">
  <si>
    <t>Энергетическая ценность (ккал)</t>
  </si>
  <si>
    <t>в т.ч. животные</t>
  </si>
  <si>
    <t>1 день</t>
  </si>
  <si>
    <t>Завтрак</t>
  </si>
  <si>
    <t>Обед</t>
  </si>
  <si>
    <t>Полдник</t>
  </si>
  <si>
    <t>Чай с сахаром</t>
  </si>
  <si>
    <t>Банан свежий</t>
  </si>
  <si>
    <t>Итого за день</t>
  </si>
  <si>
    <t>среднедневная сбалансированность</t>
  </si>
  <si>
    <t>2 день</t>
  </si>
  <si>
    <t>3 день</t>
  </si>
  <si>
    <t>4 день</t>
  </si>
  <si>
    <t xml:space="preserve">Суп картофельный с клецками </t>
  </si>
  <si>
    <t>5 день</t>
  </si>
  <si>
    <t>среднедневная  сбалансированность</t>
  </si>
  <si>
    <t>6 день</t>
  </si>
  <si>
    <t>Компот  из  смеси  сухофруктов с вит. «С»</t>
  </si>
  <si>
    <t>7 день</t>
  </si>
  <si>
    <t>8 день</t>
  </si>
  <si>
    <t>9 день</t>
  </si>
  <si>
    <t>10 день</t>
  </si>
  <si>
    <t>Цена</t>
  </si>
  <si>
    <t>Технологическая и нормативная документация        / сборник рецептур/</t>
  </si>
  <si>
    <t>№ рецептуры или технологической карты</t>
  </si>
  <si>
    <t>к/к</t>
  </si>
  <si>
    <t>Картофельное пюре с морковью</t>
  </si>
  <si>
    <t>Сыр порционный</t>
  </si>
  <si>
    <t>Овощи тушеные</t>
  </si>
  <si>
    <t>Голубцы ленивые</t>
  </si>
  <si>
    <t>Рассольник  со сметаной</t>
  </si>
  <si>
    <t xml:space="preserve">Суп   картофельный  с  горохом  и  гренками  </t>
  </si>
  <si>
    <t>Кофейный напиток</t>
  </si>
  <si>
    <t>Какао с молоком</t>
  </si>
  <si>
    <t>Каша пшенная молочная жидкая с маслом сливочным</t>
  </si>
  <si>
    <t>Каша  гречневая  молочная  с маслом сливочным</t>
  </si>
  <si>
    <t>Каша рисовая молочная жидкая с маслом сливочным</t>
  </si>
  <si>
    <t>Сырники из творога с джемом</t>
  </si>
  <si>
    <t>Молоко кипяченое</t>
  </si>
  <si>
    <t>Каша пшеничная молочная жидкая с маслом сливочным</t>
  </si>
  <si>
    <t>Сок фруктовый</t>
  </si>
  <si>
    <t>Рыба тушеная в томате с овощами</t>
  </si>
  <si>
    <t>Сырники из творога с маслом сливочным</t>
  </si>
  <si>
    <t>Йогурт питьевой</t>
  </si>
  <si>
    <t>Пирожок с повидлом</t>
  </si>
  <si>
    <t>250/10</t>
  </si>
  <si>
    <t>250/5</t>
  </si>
  <si>
    <t>200/5</t>
  </si>
  <si>
    <t>Масло сливочное</t>
  </si>
  <si>
    <t>Жаркое по- домашнему</t>
  </si>
  <si>
    <t>Прием пищи,              наименование бдюда</t>
  </si>
  <si>
    <t>Масса порции          (г)</t>
  </si>
  <si>
    <t>Пищевые вещества (г )</t>
  </si>
  <si>
    <t>Витамины                          мг</t>
  </si>
  <si>
    <t>Минеральные вещества, мг</t>
  </si>
  <si>
    <t>Б</t>
  </si>
  <si>
    <t>Ж</t>
  </si>
  <si>
    <t>У</t>
  </si>
  <si>
    <r>
      <t xml:space="preserve">В </t>
    </r>
    <r>
      <rPr>
        <vertAlign val="subscript"/>
        <sz val="9"/>
        <color indexed="8"/>
        <rFont val="Times New Roman"/>
        <family val="1"/>
      </rPr>
      <t>1</t>
    </r>
  </si>
  <si>
    <r>
      <t>В</t>
    </r>
    <r>
      <rPr>
        <vertAlign val="subscript"/>
        <sz val="9"/>
        <color indexed="8"/>
        <rFont val="Times New Roman"/>
        <family val="1"/>
      </rPr>
      <t xml:space="preserve"> 2</t>
    </r>
  </si>
  <si>
    <t>С</t>
  </si>
  <si>
    <t>Са</t>
  </si>
  <si>
    <t>Fe</t>
  </si>
  <si>
    <t>Ряженка</t>
  </si>
  <si>
    <t>Салат из моркови с яблоками с маслом растительным</t>
  </si>
  <si>
    <t>Завтрак 2</t>
  </si>
  <si>
    <t>Яблоко свежее</t>
  </si>
  <si>
    <t>Макароны запеченные с сыром</t>
  </si>
  <si>
    <t>200/15</t>
  </si>
  <si>
    <t>40/23</t>
  </si>
  <si>
    <t>Итого за 10 дней</t>
  </si>
  <si>
    <t>В среднем за 1 день</t>
  </si>
  <si>
    <t>Омлет</t>
  </si>
  <si>
    <t>Икра кабачковая</t>
  </si>
  <si>
    <t>Борщ из свежей капусты с картофелем и сметаной</t>
  </si>
  <si>
    <t>Биточки рубленные из птицы запеченные</t>
  </si>
  <si>
    <t>Хлеб  ржаной</t>
  </si>
  <si>
    <t>Печенье</t>
  </si>
  <si>
    <t>Мясо отварное</t>
  </si>
  <si>
    <t>Свекольник со сметаной</t>
  </si>
  <si>
    <t>Макароны отварные с маслом</t>
  </si>
  <si>
    <t>Напиток из плодов шиповника</t>
  </si>
  <si>
    <t>Картофельное пюре</t>
  </si>
  <si>
    <t>Рассольник  со  сметаной</t>
  </si>
  <si>
    <t>Кисель</t>
  </si>
  <si>
    <t>Кефир с сахаром</t>
  </si>
  <si>
    <t>Огурец свежий</t>
  </si>
  <si>
    <t>Салат из свеклы</t>
  </si>
  <si>
    <t>Суп молочный с макаронами</t>
  </si>
  <si>
    <t>Печень по строгановски</t>
  </si>
  <si>
    <t>Оладьи с джемом</t>
  </si>
  <si>
    <t>Винегрет</t>
  </si>
  <si>
    <t>Котлета рыбная рубленная запеченная</t>
  </si>
  <si>
    <t>Суп из овощей со сметаной</t>
  </si>
  <si>
    <t>Запеканка макаронная с мясом</t>
  </si>
  <si>
    <t>0.05</t>
  </si>
  <si>
    <t>Салат из белокочанной капусты</t>
  </si>
  <si>
    <t>Оладьи из печени</t>
  </si>
  <si>
    <t>Каша  овсяная "Геркулес" молочная жидкая с маслом сливочным</t>
  </si>
  <si>
    <t>Суп рыбный</t>
  </si>
  <si>
    <t>Суп рыбный из консервов</t>
  </si>
  <si>
    <t>Ватрушка с творогом</t>
  </si>
  <si>
    <t>Яйцо куриное вареное вкрутую</t>
  </si>
  <si>
    <t>Яйцо куриное отварное к первому блюду</t>
  </si>
  <si>
    <t>Зеленый горошек отварной</t>
  </si>
  <si>
    <t>Булочка Творожная</t>
  </si>
  <si>
    <t>Гуляш</t>
  </si>
  <si>
    <t>150/70</t>
  </si>
  <si>
    <t>Салат Свеколка</t>
  </si>
  <si>
    <t>150/30</t>
  </si>
  <si>
    <t>120/10</t>
  </si>
  <si>
    <t>80/15</t>
  </si>
  <si>
    <t>70/40</t>
  </si>
  <si>
    <t>Чай сладкий с лимоном</t>
  </si>
  <si>
    <t>3а</t>
  </si>
  <si>
    <t xml:space="preserve">Рис отварной </t>
  </si>
  <si>
    <t>170/80</t>
  </si>
  <si>
    <t>80/20</t>
  </si>
  <si>
    <t>100/5</t>
  </si>
  <si>
    <t>М.Н.Куткина Сборник методических рекомендаций по организации питания детей и подростков в учреждениях образования Санкт-Петербурга. – С-Пб.: Речь, 2008</t>
  </si>
  <si>
    <t>Салат из квашеной капусты/Салат из свежих овощей с маслом растительным</t>
  </si>
  <si>
    <t>Хлеб пшеничный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</si>
</sst>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0" fontId="4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9" fontId="4" fillId="0" borderId="12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 indent="2"/>
    </xf>
    <xf numFmtId="0" fontId="3" fillId="0" borderId="12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12" xfId="0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9" fontId="4" fillId="0" borderId="13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164" fontId="3" fillId="0" borderId="10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289"/>
  <sheetViews>
    <sheetView tabSelected="1" view="pageBreakPreview" zoomScaleSheetLayoutView="100" zoomScalePageLayoutView="0" workbookViewId="0" topLeftCell="A10">
      <selection activeCell="D25" sqref="D25"/>
    </sheetView>
  </sheetViews>
  <sheetFormatPr defaultColWidth="9.140625" defaultRowHeight="15"/>
  <cols>
    <col min="1" max="1" width="12.57421875" style="0" customWidth="1"/>
    <col min="2" max="2" width="9.28125" style="0" customWidth="1"/>
    <col min="3" max="3" width="24.00390625" style="0" customWidth="1"/>
    <col min="5" max="5" width="8.28125" style="0" hidden="1" customWidth="1"/>
    <col min="6" max="6" width="10.00390625" style="0" bestFit="1" customWidth="1"/>
    <col min="7" max="7" width="0" style="0" hidden="1" customWidth="1"/>
    <col min="8" max="8" width="10.140625" style="0" bestFit="1" customWidth="1"/>
    <col min="9" max="9" width="10.00390625" style="0" bestFit="1" customWidth="1"/>
    <col min="11" max="11" width="7.140625" style="0" customWidth="1"/>
    <col min="12" max="13" width="5.7109375" style="0" customWidth="1"/>
  </cols>
  <sheetData>
    <row r="1" spans="1:15" ht="1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5.7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5.75" customHeight="1" thickBot="1">
      <c r="A3" s="60" t="s">
        <v>23</v>
      </c>
      <c r="B3" s="60" t="s">
        <v>24</v>
      </c>
      <c r="C3" s="86" t="s">
        <v>50</v>
      </c>
      <c r="D3" s="69" t="s">
        <v>51</v>
      </c>
      <c r="E3" s="69" t="s">
        <v>22</v>
      </c>
      <c r="F3" s="84" t="s">
        <v>52</v>
      </c>
      <c r="G3" s="85"/>
      <c r="H3" s="85"/>
      <c r="I3" s="85"/>
      <c r="J3" s="66" t="s">
        <v>0</v>
      </c>
      <c r="K3" s="66" t="s">
        <v>53</v>
      </c>
      <c r="L3" s="82"/>
      <c r="M3" s="80"/>
      <c r="N3" s="66" t="s">
        <v>54</v>
      </c>
      <c r="O3" s="80"/>
    </row>
    <row r="4" spans="1:15" ht="15.75" customHeight="1" thickBot="1">
      <c r="A4" s="61"/>
      <c r="B4" s="61"/>
      <c r="C4" s="87"/>
      <c r="D4" s="70"/>
      <c r="E4" s="70"/>
      <c r="F4" s="75" t="s">
        <v>55</v>
      </c>
      <c r="G4" s="19"/>
      <c r="H4" s="77" t="s">
        <v>56</v>
      </c>
      <c r="I4" s="77" t="s">
        <v>57</v>
      </c>
      <c r="J4" s="67"/>
      <c r="K4" s="67"/>
      <c r="L4" s="83"/>
      <c r="M4" s="81"/>
      <c r="N4" s="67"/>
      <c r="O4" s="81"/>
    </row>
    <row r="5" spans="1:15" ht="24.75" thickBot="1">
      <c r="A5" s="62"/>
      <c r="B5" s="62"/>
      <c r="C5" s="88"/>
      <c r="D5" s="71"/>
      <c r="E5" s="71"/>
      <c r="F5" s="76"/>
      <c r="G5" s="6" t="s">
        <v>1</v>
      </c>
      <c r="H5" s="78"/>
      <c r="I5" s="78"/>
      <c r="J5" s="68"/>
      <c r="K5" s="13" t="s">
        <v>58</v>
      </c>
      <c r="L5" s="13" t="s">
        <v>59</v>
      </c>
      <c r="M5" s="13" t="s">
        <v>60</v>
      </c>
      <c r="N5" s="13" t="s">
        <v>61</v>
      </c>
      <c r="O5" s="13" t="s">
        <v>62</v>
      </c>
    </row>
    <row r="6" spans="1:15" ht="15.75" thickBot="1">
      <c r="A6" s="63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</row>
    <row r="7" spans="1:15" ht="15.75" thickBot="1">
      <c r="A7" s="63" t="s">
        <v>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5"/>
    </row>
    <row r="8" spans="1:15" ht="25.5" customHeight="1" thickBot="1">
      <c r="A8" s="72" t="s">
        <v>119</v>
      </c>
      <c r="B8" s="50">
        <v>216</v>
      </c>
      <c r="C8" s="16" t="s">
        <v>72</v>
      </c>
      <c r="D8" s="1" t="s">
        <v>118</v>
      </c>
      <c r="E8" s="1">
        <v>5.16</v>
      </c>
      <c r="F8" s="1">
        <v>6.3</v>
      </c>
      <c r="G8" s="1">
        <v>0</v>
      </c>
      <c r="H8" s="1">
        <v>7.2</v>
      </c>
      <c r="I8" s="1">
        <v>2.62</v>
      </c>
      <c r="J8" s="9">
        <v>117.1</v>
      </c>
      <c r="K8" s="24">
        <v>0.05</v>
      </c>
      <c r="L8" s="24">
        <v>0.27</v>
      </c>
      <c r="M8" s="24">
        <v>0.6</v>
      </c>
      <c r="N8" s="24">
        <v>75.9</v>
      </c>
      <c r="O8" s="24">
        <v>1.2</v>
      </c>
    </row>
    <row r="9" spans="1:15" ht="25.5" customHeight="1" thickBot="1">
      <c r="A9" s="73"/>
      <c r="B9" s="51">
        <v>31</v>
      </c>
      <c r="C9" s="49" t="s">
        <v>73</v>
      </c>
      <c r="D9" s="1">
        <v>60</v>
      </c>
      <c r="E9" s="1"/>
      <c r="F9" s="1">
        <v>0.8</v>
      </c>
      <c r="G9" s="1"/>
      <c r="H9" s="1">
        <v>4.7</v>
      </c>
      <c r="I9" s="1">
        <v>7.8</v>
      </c>
      <c r="J9" s="9">
        <v>40.8</v>
      </c>
      <c r="K9" s="24">
        <v>0.06</v>
      </c>
      <c r="L9" s="24">
        <v>0.05</v>
      </c>
      <c r="M9" s="24">
        <v>28.7</v>
      </c>
      <c r="N9" s="24">
        <v>29</v>
      </c>
      <c r="O9" s="24">
        <v>0.87</v>
      </c>
    </row>
    <row r="10" spans="1:15" ht="15.75" thickBot="1">
      <c r="A10" s="73"/>
      <c r="B10" s="52">
        <v>14</v>
      </c>
      <c r="C10" s="16" t="s">
        <v>27</v>
      </c>
      <c r="D10" s="1">
        <v>10</v>
      </c>
      <c r="E10" s="1">
        <v>3.69</v>
      </c>
      <c r="F10" s="1">
        <v>2.3</v>
      </c>
      <c r="G10" s="1">
        <v>4.02</v>
      </c>
      <c r="H10" s="1">
        <v>4.1</v>
      </c>
      <c r="I10" s="1">
        <v>0</v>
      </c>
      <c r="J10" s="9">
        <v>55.5</v>
      </c>
      <c r="K10" s="24">
        <v>0.01</v>
      </c>
      <c r="L10" s="24">
        <v>0.01</v>
      </c>
      <c r="M10" s="24">
        <v>0</v>
      </c>
      <c r="N10" s="24">
        <v>132</v>
      </c>
      <c r="O10" s="24">
        <v>0.15</v>
      </c>
    </row>
    <row r="11" spans="1:15" ht="15.75" thickBot="1">
      <c r="A11" s="73"/>
      <c r="B11" s="53"/>
      <c r="C11" s="17"/>
      <c r="D11" s="6"/>
      <c r="E11" s="6">
        <v>1.14</v>
      </c>
      <c r="F11" s="6"/>
      <c r="G11" s="6">
        <v>0.6</v>
      </c>
      <c r="H11" s="6"/>
      <c r="I11" s="6"/>
      <c r="J11" s="42"/>
      <c r="K11" s="29"/>
      <c r="L11" s="29"/>
      <c r="M11" s="29"/>
      <c r="N11" s="29"/>
      <c r="O11" s="29">
        <v>0</v>
      </c>
    </row>
    <row r="12" spans="1:15" ht="15.75" thickBot="1">
      <c r="A12" s="73"/>
      <c r="B12" s="53">
        <v>432</v>
      </c>
      <c r="C12" s="17" t="s">
        <v>32</v>
      </c>
      <c r="D12" s="6">
        <v>200</v>
      </c>
      <c r="E12" s="6">
        <v>2.68</v>
      </c>
      <c r="F12" s="6">
        <v>1.51</v>
      </c>
      <c r="G12" s="6">
        <v>0</v>
      </c>
      <c r="H12" s="6">
        <v>1.3</v>
      </c>
      <c r="I12" s="6">
        <v>22.4</v>
      </c>
      <c r="J12" s="10">
        <v>107</v>
      </c>
      <c r="K12" s="29">
        <v>0.02</v>
      </c>
      <c r="L12" s="29">
        <v>0.01</v>
      </c>
      <c r="M12" s="29">
        <v>1</v>
      </c>
      <c r="N12" s="29">
        <v>61</v>
      </c>
      <c r="O12" s="29">
        <v>1</v>
      </c>
    </row>
    <row r="13" spans="1:15" ht="15.75" thickBot="1">
      <c r="A13" s="73"/>
      <c r="B13" s="54" t="s">
        <v>25</v>
      </c>
      <c r="C13" s="17" t="s">
        <v>76</v>
      </c>
      <c r="D13" s="6">
        <v>45</v>
      </c>
      <c r="E13" s="6">
        <v>1.23</v>
      </c>
      <c r="F13" s="6">
        <v>1.93</v>
      </c>
      <c r="G13" s="6">
        <v>0</v>
      </c>
      <c r="H13" s="6">
        <v>0.35</v>
      </c>
      <c r="I13" s="6">
        <v>9.74</v>
      </c>
      <c r="J13" s="10">
        <v>50.75</v>
      </c>
      <c r="K13" s="29">
        <v>0.06</v>
      </c>
      <c r="L13" s="29">
        <v>0.03</v>
      </c>
      <c r="M13" s="29">
        <v>0</v>
      </c>
      <c r="N13" s="29">
        <v>10.15</v>
      </c>
      <c r="O13" s="29">
        <v>0.48</v>
      </c>
    </row>
    <row r="14" spans="1:15" ht="15.75" thickBot="1">
      <c r="A14" s="73"/>
      <c r="B14" s="53"/>
      <c r="C14" s="17"/>
      <c r="D14" s="6"/>
      <c r="E14" s="7">
        <f>SUM(E8:E13)</f>
        <v>13.9</v>
      </c>
      <c r="F14" s="7">
        <f aca="true" t="shared" si="0" ref="F14:O14">SUM(F8:F13)</f>
        <v>12.839999999999998</v>
      </c>
      <c r="G14" s="7">
        <f t="shared" si="0"/>
        <v>4.619999999999999</v>
      </c>
      <c r="H14" s="7">
        <f t="shared" si="0"/>
        <v>17.650000000000002</v>
      </c>
      <c r="I14" s="7">
        <f t="shared" si="0"/>
        <v>42.56</v>
      </c>
      <c r="J14" s="7">
        <f t="shared" si="0"/>
        <v>371.15</v>
      </c>
      <c r="K14" s="7">
        <f t="shared" si="0"/>
        <v>0.19999999999999998</v>
      </c>
      <c r="L14" s="7">
        <f t="shared" si="0"/>
        <v>0.37</v>
      </c>
      <c r="M14" s="7">
        <f t="shared" si="0"/>
        <v>30.3</v>
      </c>
      <c r="N14" s="7">
        <f t="shared" si="0"/>
        <v>308.04999999999995</v>
      </c>
      <c r="O14" s="7">
        <f t="shared" si="0"/>
        <v>3.6999999999999997</v>
      </c>
    </row>
    <row r="15" spans="1:15" ht="15.75" thickBot="1">
      <c r="A15" s="74"/>
      <c r="B15" s="53"/>
      <c r="C15" s="17"/>
      <c r="D15" s="6"/>
      <c r="E15" s="6"/>
      <c r="F15" s="6"/>
      <c r="G15" s="6"/>
      <c r="H15" s="6"/>
      <c r="I15" s="6"/>
      <c r="J15" s="43"/>
      <c r="K15" s="44"/>
      <c r="L15" s="44"/>
      <c r="M15" s="44"/>
      <c r="N15" s="44"/>
      <c r="O15" s="44"/>
    </row>
    <row r="16" spans="1:15" ht="15.75" thickBot="1">
      <c r="A16" s="55" t="s">
        <v>65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</row>
    <row r="17" spans="1:15" ht="15.75" thickBot="1">
      <c r="A17" s="27"/>
      <c r="B17" s="27" t="s">
        <v>25</v>
      </c>
      <c r="C17" s="17" t="s">
        <v>7</v>
      </c>
      <c r="D17" s="6">
        <v>75</v>
      </c>
      <c r="E17" s="6">
        <v>4.03</v>
      </c>
      <c r="F17" s="6">
        <v>0.5</v>
      </c>
      <c r="G17" s="6">
        <v>0</v>
      </c>
      <c r="H17" s="6">
        <v>0.35</v>
      </c>
      <c r="I17" s="6">
        <v>16.7</v>
      </c>
      <c r="J17" s="10">
        <v>76.8</v>
      </c>
      <c r="K17" s="29">
        <v>0.03</v>
      </c>
      <c r="L17" s="29">
        <v>0.04</v>
      </c>
      <c r="M17" s="29">
        <v>8</v>
      </c>
      <c r="N17" s="29">
        <v>6.4</v>
      </c>
      <c r="O17" s="29">
        <v>0.48</v>
      </c>
    </row>
    <row r="18" spans="1:15" ht="15.75" thickBot="1">
      <c r="A18" s="27"/>
      <c r="B18" s="27"/>
      <c r="C18" s="15"/>
      <c r="D18" s="13"/>
      <c r="E18" s="14">
        <f aca="true" t="shared" si="1" ref="E18:O18">SUM(E17:E17)</f>
        <v>4.03</v>
      </c>
      <c r="F18" s="14">
        <f t="shared" si="1"/>
        <v>0.5</v>
      </c>
      <c r="G18" s="14">
        <f t="shared" si="1"/>
        <v>0</v>
      </c>
      <c r="H18" s="14">
        <f t="shared" si="1"/>
        <v>0.35</v>
      </c>
      <c r="I18" s="14">
        <f t="shared" si="1"/>
        <v>16.7</v>
      </c>
      <c r="J18" s="14">
        <f t="shared" si="1"/>
        <v>76.8</v>
      </c>
      <c r="K18" s="14">
        <f t="shared" si="1"/>
        <v>0.03</v>
      </c>
      <c r="L18" s="14">
        <f t="shared" si="1"/>
        <v>0.04</v>
      </c>
      <c r="M18" s="14">
        <f t="shared" si="1"/>
        <v>8</v>
      </c>
      <c r="N18" s="14">
        <f t="shared" si="1"/>
        <v>6.4</v>
      </c>
      <c r="O18" s="14">
        <f t="shared" si="1"/>
        <v>0.48</v>
      </c>
    </row>
    <row r="19" spans="1:23" ht="15.75" thickBot="1">
      <c r="A19" s="55" t="s">
        <v>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8"/>
      <c r="Q19" s="8"/>
      <c r="R19" s="8"/>
      <c r="S19" s="8"/>
      <c r="T19" s="79"/>
      <c r="U19" s="79"/>
      <c r="V19" s="5"/>
      <c r="W19" s="5"/>
    </row>
    <row r="20" spans="1:15" ht="24.75" thickBot="1">
      <c r="A20" s="27"/>
      <c r="B20" s="27">
        <v>76</v>
      </c>
      <c r="C20" s="17" t="s">
        <v>74</v>
      </c>
      <c r="D20" s="6" t="s">
        <v>46</v>
      </c>
      <c r="E20" s="6">
        <v>4.5</v>
      </c>
      <c r="F20" s="6">
        <v>2.2</v>
      </c>
      <c r="G20" s="6">
        <v>0.018</v>
      </c>
      <c r="H20" s="6">
        <v>5.6</v>
      </c>
      <c r="I20" s="6">
        <v>12.1</v>
      </c>
      <c r="J20" s="10">
        <v>92</v>
      </c>
      <c r="K20" s="29">
        <v>0.05</v>
      </c>
      <c r="L20" s="29">
        <v>0.04</v>
      </c>
      <c r="M20" s="29">
        <v>11</v>
      </c>
      <c r="N20" s="29">
        <v>52</v>
      </c>
      <c r="O20" s="29">
        <v>1.3</v>
      </c>
    </row>
    <row r="21" spans="1:16" ht="24.75" thickBot="1">
      <c r="A21" s="27"/>
      <c r="B21" s="27">
        <v>315</v>
      </c>
      <c r="C21" s="17" t="s">
        <v>75</v>
      </c>
      <c r="D21" s="6">
        <v>70</v>
      </c>
      <c r="E21" s="6">
        <v>8.97</v>
      </c>
      <c r="F21" s="6">
        <v>8.7</v>
      </c>
      <c r="G21" s="6">
        <v>0</v>
      </c>
      <c r="H21" s="6">
        <v>4.9</v>
      </c>
      <c r="I21" s="6">
        <v>5.5</v>
      </c>
      <c r="J21" s="10">
        <v>102</v>
      </c>
      <c r="K21" s="29">
        <v>0.04</v>
      </c>
      <c r="L21" s="29">
        <v>0.01</v>
      </c>
      <c r="M21" s="29">
        <v>8</v>
      </c>
      <c r="N21" s="29">
        <v>42.9</v>
      </c>
      <c r="O21" s="29">
        <v>1.1</v>
      </c>
      <c r="P21" s="25"/>
    </row>
    <row r="22" spans="1:16" ht="24.75" thickBot="1">
      <c r="A22" s="27"/>
      <c r="B22" s="27">
        <v>125</v>
      </c>
      <c r="C22" s="17" t="s">
        <v>26</v>
      </c>
      <c r="D22" s="6">
        <v>180</v>
      </c>
      <c r="E22" s="6">
        <v>4.45</v>
      </c>
      <c r="F22" s="6">
        <v>3.06</v>
      </c>
      <c r="G22" s="6">
        <v>0</v>
      </c>
      <c r="H22" s="6">
        <v>5.88</v>
      </c>
      <c r="I22" s="6">
        <v>19.25</v>
      </c>
      <c r="J22" s="10">
        <v>121.6</v>
      </c>
      <c r="K22" s="29">
        <v>0.13</v>
      </c>
      <c r="L22" s="29">
        <v>0.1</v>
      </c>
      <c r="M22" s="29">
        <v>5.29</v>
      </c>
      <c r="N22" s="29">
        <v>42.94</v>
      </c>
      <c r="O22" s="29">
        <v>1.18</v>
      </c>
      <c r="P22" s="25"/>
    </row>
    <row r="23" spans="1:16" ht="24.75" thickBot="1">
      <c r="A23" s="27"/>
      <c r="B23" s="27">
        <v>402</v>
      </c>
      <c r="C23" s="17" t="s">
        <v>17</v>
      </c>
      <c r="D23" s="6">
        <v>180</v>
      </c>
      <c r="E23" s="6">
        <v>2.11</v>
      </c>
      <c r="F23" s="6">
        <v>1.04</v>
      </c>
      <c r="G23" s="6">
        <v>0</v>
      </c>
      <c r="H23" s="6">
        <v>0</v>
      </c>
      <c r="I23" s="6">
        <v>26.96</v>
      </c>
      <c r="J23" s="10">
        <v>107.47</v>
      </c>
      <c r="K23" s="29">
        <v>0.02</v>
      </c>
      <c r="L23" s="29">
        <v>0.01</v>
      </c>
      <c r="M23" s="29">
        <v>0</v>
      </c>
      <c r="N23" s="29">
        <v>21</v>
      </c>
      <c r="O23" s="29">
        <v>0.7</v>
      </c>
      <c r="P23" s="25"/>
    </row>
    <row r="24" spans="1:16" ht="25.5" customHeight="1" thickBot="1">
      <c r="A24" s="27"/>
      <c r="B24" s="41">
        <v>13</v>
      </c>
      <c r="C24" s="17" t="s">
        <v>48</v>
      </c>
      <c r="D24" s="6">
        <v>10</v>
      </c>
      <c r="E24" s="6">
        <v>1.14</v>
      </c>
      <c r="F24" s="6">
        <v>0.05</v>
      </c>
      <c r="G24" s="6">
        <v>0.6</v>
      </c>
      <c r="H24" s="6">
        <v>4.15</v>
      </c>
      <c r="I24" s="6">
        <v>0.05</v>
      </c>
      <c r="J24" s="42">
        <v>37.7</v>
      </c>
      <c r="K24" s="29">
        <v>0</v>
      </c>
      <c r="L24" s="29">
        <v>0</v>
      </c>
      <c r="M24" s="29">
        <v>0</v>
      </c>
      <c r="N24" s="29">
        <v>0.5</v>
      </c>
      <c r="O24" s="29">
        <v>0</v>
      </c>
      <c r="P24" s="25"/>
    </row>
    <row r="25" spans="1:16" ht="26.25" customHeight="1" thickBot="1">
      <c r="A25" s="41"/>
      <c r="B25" s="41" t="s">
        <v>25</v>
      </c>
      <c r="C25" s="17" t="s">
        <v>121</v>
      </c>
      <c r="D25" s="6">
        <v>75</v>
      </c>
      <c r="E25" s="6">
        <v>1.92</v>
      </c>
      <c r="F25" s="6">
        <v>2.63</v>
      </c>
      <c r="G25" s="6">
        <v>0</v>
      </c>
      <c r="H25" s="6">
        <v>1.3</v>
      </c>
      <c r="I25" s="6">
        <v>17.99</v>
      </c>
      <c r="J25" s="10">
        <v>183.6</v>
      </c>
      <c r="K25" s="29">
        <v>0.04</v>
      </c>
      <c r="L25" s="29">
        <v>0.01</v>
      </c>
      <c r="M25" s="29">
        <v>0</v>
      </c>
      <c r="N25" s="29">
        <v>7.6</v>
      </c>
      <c r="O25" s="29">
        <v>0.48</v>
      </c>
      <c r="P25" s="25"/>
    </row>
    <row r="26" spans="1:16" ht="15.75" thickBot="1">
      <c r="A26" s="27"/>
      <c r="B26" s="28"/>
      <c r="C26" s="17"/>
      <c r="D26" s="6"/>
      <c r="E26" s="7">
        <f>SUM(E20:E25)</f>
        <v>23.090000000000003</v>
      </c>
      <c r="F26" s="7">
        <f>SUM(F20:F25)</f>
        <v>17.68</v>
      </c>
      <c r="G26" s="7">
        <f>SUM(G20:G24)</f>
        <v>0.618</v>
      </c>
      <c r="H26" s="7">
        <f aca="true" t="shared" si="2" ref="H26:O26">SUM(H20:H25)</f>
        <v>21.830000000000002</v>
      </c>
      <c r="I26" s="7">
        <f t="shared" si="2"/>
        <v>81.85</v>
      </c>
      <c r="J26" s="35">
        <v>644.37</v>
      </c>
      <c r="K26" s="35">
        <f t="shared" si="2"/>
        <v>0.27999999999999997</v>
      </c>
      <c r="L26" s="35">
        <f t="shared" si="2"/>
        <v>0.17000000000000004</v>
      </c>
      <c r="M26" s="35">
        <f t="shared" si="2"/>
        <v>24.29</v>
      </c>
      <c r="N26" s="35">
        <f t="shared" si="2"/>
        <v>166.94</v>
      </c>
      <c r="O26" s="20">
        <f t="shared" si="2"/>
        <v>4.76</v>
      </c>
      <c r="P26" s="25"/>
    </row>
    <row r="27" spans="1:16" ht="15.75" thickBot="1">
      <c r="A27" s="55" t="s">
        <v>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25"/>
    </row>
    <row r="28" spans="1:16" ht="15.75" thickBot="1">
      <c r="A28" s="27"/>
      <c r="B28" s="27">
        <v>136</v>
      </c>
      <c r="C28" s="17" t="s">
        <v>101</v>
      </c>
      <c r="D28" s="6">
        <v>80</v>
      </c>
      <c r="E28" s="6">
        <v>13.66</v>
      </c>
      <c r="F28" s="6">
        <v>6.6</v>
      </c>
      <c r="G28" s="6">
        <v>0</v>
      </c>
      <c r="H28" s="6">
        <v>6.4</v>
      </c>
      <c r="I28" s="6">
        <v>48.08</v>
      </c>
      <c r="J28" s="10">
        <v>212.8</v>
      </c>
      <c r="K28" s="29">
        <v>0.07</v>
      </c>
      <c r="L28" s="29">
        <v>0.04</v>
      </c>
      <c r="M28" s="29">
        <v>0</v>
      </c>
      <c r="N28" s="29">
        <v>9</v>
      </c>
      <c r="O28" s="29">
        <v>0.4</v>
      </c>
      <c r="P28" s="25"/>
    </row>
    <row r="29" spans="1:16" ht="15.75" thickBot="1">
      <c r="A29" s="27"/>
      <c r="B29" s="27">
        <v>435</v>
      </c>
      <c r="C29" s="17" t="s">
        <v>43</v>
      </c>
      <c r="D29" s="6">
        <v>200</v>
      </c>
      <c r="E29" s="6">
        <v>8.49</v>
      </c>
      <c r="F29" s="6">
        <v>5.06</v>
      </c>
      <c r="G29" s="6">
        <v>0</v>
      </c>
      <c r="H29" s="6">
        <v>0.17</v>
      </c>
      <c r="I29" s="6">
        <v>7.2</v>
      </c>
      <c r="J29" s="10">
        <v>52.31</v>
      </c>
      <c r="K29" s="29">
        <v>0.08</v>
      </c>
      <c r="L29" s="29">
        <v>0.05</v>
      </c>
      <c r="M29" s="29">
        <v>2</v>
      </c>
      <c r="N29" s="29">
        <v>252</v>
      </c>
      <c r="O29" s="29">
        <v>0</v>
      </c>
      <c r="P29" s="25"/>
    </row>
    <row r="30" spans="1:16" ht="15.75" thickBot="1">
      <c r="A30" s="27"/>
      <c r="B30" s="27"/>
      <c r="C30" s="17"/>
      <c r="D30" s="6"/>
      <c r="E30" s="7">
        <f aca="true" t="shared" si="3" ref="E30:O30">SUM(E28:E29)</f>
        <v>22.15</v>
      </c>
      <c r="F30" s="7">
        <f t="shared" si="3"/>
        <v>11.66</v>
      </c>
      <c r="G30" s="7">
        <f t="shared" si="3"/>
        <v>0</v>
      </c>
      <c r="H30" s="7">
        <f t="shared" si="3"/>
        <v>6.57</v>
      </c>
      <c r="I30" s="7">
        <f t="shared" si="3"/>
        <v>55.28</v>
      </c>
      <c r="J30" s="35">
        <f t="shared" si="3"/>
        <v>265.11</v>
      </c>
      <c r="K30" s="35">
        <f t="shared" si="3"/>
        <v>0.15000000000000002</v>
      </c>
      <c r="L30" s="35">
        <f t="shared" si="3"/>
        <v>0.09</v>
      </c>
      <c r="M30" s="35">
        <f t="shared" si="3"/>
        <v>2</v>
      </c>
      <c r="N30" s="35">
        <f t="shared" si="3"/>
        <v>261</v>
      </c>
      <c r="O30" s="20">
        <f t="shared" si="3"/>
        <v>0.4</v>
      </c>
      <c r="P30" s="25"/>
    </row>
    <row r="31" spans="1:16" ht="15.75" thickBot="1">
      <c r="A31" s="27"/>
      <c r="B31" s="28"/>
      <c r="C31" s="17"/>
      <c r="D31" s="6"/>
      <c r="E31" s="6"/>
      <c r="F31" s="6"/>
      <c r="G31" s="6"/>
      <c r="H31" s="6"/>
      <c r="I31" s="6"/>
      <c r="J31" s="12"/>
      <c r="K31" s="32"/>
      <c r="L31" s="32"/>
      <c r="M31" s="32"/>
      <c r="N31" s="32"/>
      <c r="O31" s="32"/>
      <c r="P31" s="25"/>
    </row>
    <row r="32" spans="1:16" ht="15.75" thickBot="1">
      <c r="A32" s="27"/>
      <c r="B32" s="27"/>
      <c r="C32" s="17" t="s">
        <v>8</v>
      </c>
      <c r="D32" s="6"/>
      <c r="E32" s="14">
        <f>E30+E26+E14+E18</f>
        <v>63.17</v>
      </c>
      <c r="F32" s="14">
        <f>SUM(F14+F18+F26+F30)</f>
        <v>42.67999999999999</v>
      </c>
      <c r="G32" s="7">
        <f>G30+G26+G14</f>
        <v>5.2379999999999995</v>
      </c>
      <c r="H32" s="14">
        <f aca="true" t="shared" si="4" ref="H32:O32">SUM(H14+H18+H26+H30)</f>
        <v>46.400000000000006</v>
      </c>
      <c r="I32" s="14">
        <f t="shared" si="4"/>
        <v>196.39000000000001</v>
      </c>
      <c r="J32" s="14">
        <f t="shared" si="4"/>
        <v>1357.4299999999998</v>
      </c>
      <c r="K32" s="14">
        <f t="shared" si="4"/>
        <v>0.66</v>
      </c>
      <c r="L32" s="14">
        <f t="shared" si="4"/>
        <v>0.67</v>
      </c>
      <c r="M32" s="14">
        <f t="shared" si="4"/>
        <v>64.59</v>
      </c>
      <c r="N32" s="14">
        <f t="shared" si="4"/>
        <v>742.3899999999999</v>
      </c>
      <c r="O32" s="14">
        <f t="shared" si="4"/>
        <v>9.34</v>
      </c>
      <c r="P32" s="25"/>
    </row>
    <row r="33" spans="1:24" ht="24.75" thickBot="1">
      <c r="A33" s="27"/>
      <c r="B33" s="27"/>
      <c r="C33" s="17" t="s">
        <v>9</v>
      </c>
      <c r="D33" s="6"/>
      <c r="E33" s="6"/>
      <c r="F33" s="34">
        <f>F32*4/I32</f>
        <v>0.869290697082336</v>
      </c>
      <c r="G33" s="34"/>
      <c r="H33" s="34">
        <f>H32*4/I32</f>
        <v>0.9450583023575538</v>
      </c>
      <c r="I33" s="34">
        <v>4</v>
      </c>
      <c r="J33" s="35"/>
      <c r="K33" s="32"/>
      <c r="L33" s="32"/>
      <c r="M33" s="15"/>
      <c r="N33" s="13"/>
      <c r="O33" s="13"/>
      <c r="P33" s="8"/>
      <c r="Q33" s="8"/>
      <c r="R33" s="8"/>
      <c r="S33" s="8"/>
      <c r="T33" s="79"/>
      <c r="U33" s="79"/>
      <c r="V33" s="5"/>
      <c r="W33" s="5"/>
      <c r="X33" s="3"/>
    </row>
    <row r="34" spans="1:16" ht="15.75" thickBot="1">
      <c r="A34" s="55" t="s">
        <v>10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25"/>
    </row>
    <row r="35" spans="1:16" ht="15.75" thickBot="1">
      <c r="A35" s="55" t="s">
        <v>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  <c r="P35" s="25"/>
    </row>
    <row r="36" spans="1:22" ht="25.5" customHeight="1" thickBot="1">
      <c r="A36" s="27"/>
      <c r="B36" s="27">
        <v>189</v>
      </c>
      <c r="C36" s="17" t="s">
        <v>39</v>
      </c>
      <c r="D36" s="6" t="s">
        <v>47</v>
      </c>
      <c r="E36" s="6">
        <v>6.03</v>
      </c>
      <c r="F36" s="6">
        <v>6.6</v>
      </c>
      <c r="G36" s="6">
        <v>0</v>
      </c>
      <c r="H36" s="6">
        <v>9.81</v>
      </c>
      <c r="I36" s="6">
        <v>38</v>
      </c>
      <c r="J36" s="10">
        <v>224.9</v>
      </c>
      <c r="K36" s="29">
        <v>0.12</v>
      </c>
      <c r="L36" s="13">
        <v>0.09</v>
      </c>
      <c r="M36" s="13">
        <v>1.1</v>
      </c>
      <c r="N36" s="13">
        <v>116</v>
      </c>
      <c r="O36" s="13">
        <v>2.3</v>
      </c>
      <c r="P36" s="8"/>
      <c r="Q36" s="8"/>
      <c r="R36" s="8"/>
      <c r="S36" s="79"/>
      <c r="T36" s="79"/>
      <c r="U36" s="5"/>
      <c r="V36" s="5"/>
    </row>
    <row r="37" spans="1:22" ht="15.75" thickBot="1">
      <c r="A37" s="27"/>
      <c r="B37" s="27">
        <v>430</v>
      </c>
      <c r="C37" s="17" t="s">
        <v>6</v>
      </c>
      <c r="D37" s="6">
        <v>200</v>
      </c>
      <c r="E37" s="6">
        <v>0.63</v>
      </c>
      <c r="F37" s="6">
        <v>0.1</v>
      </c>
      <c r="G37" s="6">
        <v>0</v>
      </c>
      <c r="H37" s="6">
        <v>0</v>
      </c>
      <c r="I37" s="6">
        <v>9.7</v>
      </c>
      <c r="J37" s="10">
        <v>37</v>
      </c>
      <c r="K37" s="29">
        <v>0</v>
      </c>
      <c r="L37" s="29">
        <v>0</v>
      </c>
      <c r="M37" s="29">
        <v>0</v>
      </c>
      <c r="N37" s="29">
        <v>5</v>
      </c>
      <c r="O37" s="29">
        <v>1</v>
      </c>
      <c r="P37" s="26"/>
      <c r="Q37" s="3"/>
      <c r="R37" s="3"/>
      <c r="S37" s="3"/>
      <c r="T37" s="3"/>
      <c r="U37" s="3"/>
      <c r="V37" s="3"/>
    </row>
    <row r="38" spans="1:22" ht="15.75" thickBot="1">
      <c r="A38" s="41"/>
      <c r="B38" s="41" t="s">
        <v>25</v>
      </c>
      <c r="C38" s="17" t="s">
        <v>121</v>
      </c>
      <c r="D38" s="6">
        <v>35</v>
      </c>
      <c r="E38" s="6">
        <v>1.65</v>
      </c>
      <c r="F38" s="6">
        <v>2.63</v>
      </c>
      <c r="G38" s="6">
        <v>0</v>
      </c>
      <c r="H38" s="6">
        <v>1.3</v>
      </c>
      <c r="I38" s="6">
        <v>17.99</v>
      </c>
      <c r="J38" s="10">
        <v>91.7</v>
      </c>
      <c r="K38" s="29">
        <v>0.04</v>
      </c>
      <c r="L38" s="29">
        <v>0.01</v>
      </c>
      <c r="M38" s="29">
        <v>0</v>
      </c>
      <c r="N38" s="29">
        <v>7.6</v>
      </c>
      <c r="O38" s="29">
        <v>0.48</v>
      </c>
      <c r="P38" s="26"/>
      <c r="Q38" s="3"/>
      <c r="R38" s="3"/>
      <c r="S38" s="3"/>
      <c r="T38" s="3"/>
      <c r="U38" s="3"/>
      <c r="V38" s="3"/>
    </row>
    <row r="39" spans="1:16" ht="15.75" thickBot="1">
      <c r="A39" s="27"/>
      <c r="B39" s="27"/>
      <c r="C39" s="17"/>
      <c r="D39" s="6"/>
      <c r="E39" s="7">
        <f aca="true" t="shared" si="5" ref="E39:O39">SUM(E36:E38)</f>
        <v>8.31</v>
      </c>
      <c r="F39" s="7">
        <f t="shared" si="5"/>
        <v>9.329999999999998</v>
      </c>
      <c r="G39" s="7">
        <f t="shared" si="5"/>
        <v>0</v>
      </c>
      <c r="H39" s="7">
        <f t="shared" si="5"/>
        <v>11.110000000000001</v>
      </c>
      <c r="I39" s="7">
        <f t="shared" si="5"/>
        <v>65.69</v>
      </c>
      <c r="J39" s="35">
        <f t="shared" si="5"/>
        <v>353.59999999999997</v>
      </c>
      <c r="K39" s="35">
        <f t="shared" si="5"/>
        <v>0.16</v>
      </c>
      <c r="L39" s="35">
        <f t="shared" si="5"/>
        <v>0.09999999999999999</v>
      </c>
      <c r="M39" s="35">
        <f t="shared" si="5"/>
        <v>1.1</v>
      </c>
      <c r="N39" s="35">
        <f t="shared" si="5"/>
        <v>128.6</v>
      </c>
      <c r="O39" s="20">
        <f t="shared" si="5"/>
        <v>3.78</v>
      </c>
      <c r="P39" s="25"/>
    </row>
    <row r="40" spans="1:16" ht="15.75" thickBot="1">
      <c r="A40" s="27"/>
      <c r="B40" s="27"/>
      <c r="C40" s="17"/>
      <c r="D40" s="6"/>
      <c r="E40" s="6"/>
      <c r="F40" s="6"/>
      <c r="G40" s="6"/>
      <c r="H40" s="6"/>
      <c r="I40" s="6"/>
      <c r="J40" s="43"/>
      <c r="K40" s="32"/>
      <c r="L40" s="32"/>
      <c r="M40" s="32"/>
      <c r="N40" s="32"/>
      <c r="O40" s="32"/>
      <c r="P40" s="25"/>
    </row>
    <row r="41" spans="1:16" ht="15.75" thickBot="1">
      <c r="A41" s="55" t="s">
        <v>65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  <c r="P41" s="25"/>
    </row>
    <row r="42" spans="1:16" ht="15.75" thickBot="1">
      <c r="A42" s="27"/>
      <c r="B42" s="30" t="s">
        <v>25</v>
      </c>
      <c r="C42" s="17" t="s">
        <v>66</v>
      </c>
      <c r="D42" s="6">
        <v>75</v>
      </c>
      <c r="E42" s="6">
        <v>4.86</v>
      </c>
      <c r="F42" s="6">
        <v>0.36</v>
      </c>
      <c r="G42" s="6">
        <v>0</v>
      </c>
      <c r="H42" s="6">
        <v>0.36</v>
      </c>
      <c r="I42" s="6">
        <v>11.82</v>
      </c>
      <c r="J42" s="13">
        <v>47</v>
      </c>
      <c r="K42" s="29">
        <v>0.04</v>
      </c>
      <c r="L42" s="29">
        <v>0.04</v>
      </c>
      <c r="M42" s="29">
        <v>6</v>
      </c>
      <c r="N42" s="29">
        <v>14.4</v>
      </c>
      <c r="O42" s="29">
        <v>2.76</v>
      </c>
      <c r="P42" s="25"/>
    </row>
    <row r="43" spans="1:16" ht="15.75" thickBot="1">
      <c r="A43" s="27"/>
      <c r="B43" s="28">
        <v>442</v>
      </c>
      <c r="C43" s="17" t="s">
        <v>40</v>
      </c>
      <c r="D43" s="6">
        <v>180</v>
      </c>
      <c r="E43" s="6">
        <v>7.51</v>
      </c>
      <c r="F43" s="6">
        <v>0.75</v>
      </c>
      <c r="G43" s="6">
        <v>0</v>
      </c>
      <c r="H43" s="6">
        <v>0.15</v>
      </c>
      <c r="I43" s="6">
        <v>14.85</v>
      </c>
      <c r="J43" s="10">
        <v>64.5</v>
      </c>
      <c r="K43" s="36">
        <v>0.02</v>
      </c>
      <c r="L43" s="36">
        <v>0.01</v>
      </c>
      <c r="M43" s="36">
        <v>3</v>
      </c>
      <c r="N43" s="36">
        <v>10.5</v>
      </c>
      <c r="O43" s="36">
        <v>2.1</v>
      </c>
      <c r="P43" s="25"/>
    </row>
    <row r="44" spans="1:16" ht="15.75" thickBot="1">
      <c r="A44" s="27"/>
      <c r="B44" s="27"/>
      <c r="C44" s="15"/>
      <c r="D44" s="13"/>
      <c r="E44" s="13"/>
      <c r="F44" s="13"/>
      <c r="G44" s="13"/>
      <c r="H44" s="13"/>
      <c r="I44" s="13"/>
      <c r="J44" s="21"/>
      <c r="K44" s="32"/>
      <c r="L44" s="32"/>
      <c r="M44" s="32"/>
      <c r="N44" s="32"/>
      <c r="O44" s="32"/>
      <c r="P44" s="25"/>
    </row>
    <row r="45" spans="1:16" ht="15.75" thickBot="1">
      <c r="A45" s="27"/>
      <c r="B45" s="27"/>
      <c r="C45" s="15"/>
      <c r="D45" s="13"/>
      <c r="E45" s="14">
        <f aca="true" t="shared" si="6" ref="E45:O45">SUM(E42:E44)</f>
        <v>12.370000000000001</v>
      </c>
      <c r="F45" s="14">
        <f t="shared" si="6"/>
        <v>1.1099999999999999</v>
      </c>
      <c r="G45" s="14">
        <f t="shared" si="6"/>
        <v>0</v>
      </c>
      <c r="H45" s="14">
        <f t="shared" si="6"/>
        <v>0.51</v>
      </c>
      <c r="I45" s="14">
        <f t="shared" si="6"/>
        <v>26.67</v>
      </c>
      <c r="J45" s="14">
        <f t="shared" si="6"/>
        <v>111.5</v>
      </c>
      <c r="K45" s="14">
        <f t="shared" si="6"/>
        <v>0.06</v>
      </c>
      <c r="L45" s="14">
        <f t="shared" si="6"/>
        <v>0.05</v>
      </c>
      <c r="M45" s="14">
        <f t="shared" si="6"/>
        <v>9</v>
      </c>
      <c r="N45" s="14">
        <f t="shared" si="6"/>
        <v>24.9</v>
      </c>
      <c r="O45" s="14">
        <f t="shared" si="6"/>
        <v>4.859999999999999</v>
      </c>
      <c r="P45" s="25"/>
    </row>
    <row r="46" spans="1:16" ht="15.75" thickBot="1">
      <c r="A46" s="55" t="s">
        <v>4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  <c r="P46" s="25"/>
    </row>
    <row r="47" spans="1:24" ht="15.75" thickBot="1">
      <c r="A47" s="27"/>
      <c r="B47" s="41" t="s">
        <v>25</v>
      </c>
      <c r="C47" s="17" t="s">
        <v>121</v>
      </c>
      <c r="D47" s="6">
        <v>35</v>
      </c>
      <c r="E47" s="6">
        <v>1.92</v>
      </c>
      <c r="F47" s="6">
        <v>2.63</v>
      </c>
      <c r="G47" s="6">
        <v>0</v>
      </c>
      <c r="H47" s="6">
        <v>1.3</v>
      </c>
      <c r="I47" s="6">
        <v>17.99</v>
      </c>
      <c r="J47" s="10">
        <v>91.7</v>
      </c>
      <c r="K47" s="29">
        <v>0.04</v>
      </c>
      <c r="L47" s="29">
        <v>0.01</v>
      </c>
      <c r="M47" s="29">
        <v>0</v>
      </c>
      <c r="N47" s="29">
        <v>7.6</v>
      </c>
      <c r="O47" s="29">
        <v>0.5</v>
      </c>
      <c r="P47" s="8"/>
      <c r="Q47" s="8"/>
      <c r="R47" s="8"/>
      <c r="S47" s="8"/>
      <c r="T47" s="79"/>
      <c r="U47" s="79"/>
      <c r="V47" s="5"/>
      <c r="W47" s="5"/>
      <c r="X47" s="3"/>
    </row>
    <row r="48" spans="1:24" ht="15.75" thickBot="1">
      <c r="A48" s="27"/>
      <c r="B48" s="27">
        <v>41</v>
      </c>
      <c r="C48" s="17" t="s">
        <v>99</v>
      </c>
      <c r="D48" s="6">
        <v>250</v>
      </c>
      <c r="E48" s="6">
        <v>3.34</v>
      </c>
      <c r="F48" s="6">
        <v>15.9</v>
      </c>
      <c r="G48" s="6">
        <v>0.3</v>
      </c>
      <c r="H48" s="6">
        <v>0.8</v>
      </c>
      <c r="I48" s="6">
        <v>11.5</v>
      </c>
      <c r="J48" s="10">
        <v>131.8</v>
      </c>
      <c r="K48" s="29">
        <v>0.11</v>
      </c>
      <c r="L48" s="29">
        <v>0.09</v>
      </c>
      <c r="M48" s="13">
        <v>8</v>
      </c>
      <c r="N48" s="13">
        <v>23</v>
      </c>
      <c r="O48" s="13">
        <v>1</v>
      </c>
      <c r="P48" s="8"/>
      <c r="Q48" s="8"/>
      <c r="R48" s="8"/>
      <c r="S48" s="8"/>
      <c r="T48" s="8"/>
      <c r="U48" s="8"/>
      <c r="V48" s="5"/>
      <c r="W48" s="5"/>
      <c r="X48" s="3"/>
    </row>
    <row r="49" spans="1:16" ht="24.75" thickBot="1">
      <c r="A49" s="27"/>
      <c r="B49" s="30" t="s">
        <v>25</v>
      </c>
      <c r="C49" s="17" t="s">
        <v>103</v>
      </c>
      <c r="D49" s="6">
        <v>10</v>
      </c>
      <c r="E49" s="6">
        <v>13.38</v>
      </c>
      <c r="F49" s="6">
        <v>1.3</v>
      </c>
      <c r="G49" s="6">
        <v>0</v>
      </c>
      <c r="H49" s="6">
        <v>1.2</v>
      </c>
      <c r="I49" s="6">
        <v>0.1</v>
      </c>
      <c r="J49" s="13">
        <v>15.7</v>
      </c>
      <c r="K49" s="29">
        <v>0.01</v>
      </c>
      <c r="L49" s="29">
        <v>0.01</v>
      </c>
      <c r="M49" s="29">
        <v>3</v>
      </c>
      <c r="N49" s="29">
        <v>3</v>
      </c>
      <c r="O49" s="29">
        <v>5</v>
      </c>
      <c r="P49" s="25"/>
    </row>
    <row r="50" spans="1:16" ht="13.5" customHeight="1" thickBot="1">
      <c r="A50" s="27"/>
      <c r="B50" s="30">
        <v>290</v>
      </c>
      <c r="C50" s="17" t="s">
        <v>97</v>
      </c>
      <c r="D50" s="6">
        <v>80</v>
      </c>
      <c r="E50" s="6">
        <v>13.38</v>
      </c>
      <c r="F50" s="6">
        <v>14.4</v>
      </c>
      <c r="G50" s="6">
        <v>0</v>
      </c>
      <c r="H50" s="6">
        <v>24.4</v>
      </c>
      <c r="I50" s="6">
        <v>12.4</v>
      </c>
      <c r="J50" s="13">
        <v>172</v>
      </c>
      <c r="K50" s="29">
        <v>0.28</v>
      </c>
      <c r="L50" s="29">
        <v>0.2</v>
      </c>
      <c r="M50" s="29">
        <v>34</v>
      </c>
      <c r="N50" s="29">
        <v>12</v>
      </c>
      <c r="O50" s="29">
        <v>8</v>
      </c>
      <c r="P50" s="25"/>
    </row>
    <row r="51" spans="1:16" ht="15.75" thickBot="1">
      <c r="A51" s="27"/>
      <c r="B51" s="27">
        <v>338</v>
      </c>
      <c r="C51" s="17" t="s">
        <v>28</v>
      </c>
      <c r="D51" s="6">
        <v>150</v>
      </c>
      <c r="E51" s="6">
        <v>5.46</v>
      </c>
      <c r="F51" s="6">
        <v>3.4</v>
      </c>
      <c r="G51" s="6">
        <v>0</v>
      </c>
      <c r="H51" s="6">
        <v>5.7</v>
      </c>
      <c r="I51" s="6">
        <v>44</v>
      </c>
      <c r="J51" s="10">
        <v>124</v>
      </c>
      <c r="K51" s="36">
        <v>0.09</v>
      </c>
      <c r="L51" s="36">
        <v>0.06</v>
      </c>
      <c r="M51" s="36">
        <v>19</v>
      </c>
      <c r="N51" s="36">
        <v>64</v>
      </c>
      <c r="O51" s="36">
        <v>1.1</v>
      </c>
      <c r="P51" s="25"/>
    </row>
    <row r="52" spans="1:16" ht="15.75" thickBot="1">
      <c r="A52" s="27"/>
      <c r="B52" s="27">
        <v>437</v>
      </c>
      <c r="C52" s="17" t="s">
        <v>81</v>
      </c>
      <c r="D52" s="6">
        <v>180</v>
      </c>
      <c r="E52" s="6">
        <v>1.84</v>
      </c>
      <c r="F52" s="6">
        <v>0.08</v>
      </c>
      <c r="G52" s="6">
        <v>0</v>
      </c>
      <c r="H52" s="6">
        <v>0.08</v>
      </c>
      <c r="I52" s="6">
        <v>18.68</v>
      </c>
      <c r="J52" s="10">
        <v>57.25</v>
      </c>
      <c r="K52" s="29">
        <v>0.01</v>
      </c>
      <c r="L52" s="29">
        <v>0.01</v>
      </c>
      <c r="M52" s="29">
        <v>3</v>
      </c>
      <c r="N52" s="29">
        <v>3</v>
      </c>
      <c r="O52" s="29">
        <v>5</v>
      </c>
      <c r="P52" s="25"/>
    </row>
    <row r="53" spans="1:16" ht="15.75" thickBot="1">
      <c r="A53" s="27"/>
      <c r="B53" s="27" t="s">
        <v>25</v>
      </c>
      <c r="C53" s="17" t="s">
        <v>76</v>
      </c>
      <c r="D53" s="6">
        <v>45</v>
      </c>
      <c r="E53" s="6">
        <v>1.41</v>
      </c>
      <c r="F53" s="6">
        <v>2.2</v>
      </c>
      <c r="G53" s="6">
        <v>0</v>
      </c>
      <c r="H53" s="6">
        <v>0.23</v>
      </c>
      <c r="I53" s="6">
        <v>11.13</v>
      </c>
      <c r="J53" s="10">
        <v>50.75</v>
      </c>
      <c r="K53" s="36">
        <v>0.07</v>
      </c>
      <c r="L53" s="36">
        <v>0.03</v>
      </c>
      <c r="M53" s="36">
        <v>0</v>
      </c>
      <c r="N53" s="36">
        <v>11.6</v>
      </c>
      <c r="O53" s="36">
        <v>1.44</v>
      </c>
      <c r="P53" s="25"/>
    </row>
    <row r="54" spans="1:16" ht="15.75" thickBot="1">
      <c r="A54" s="27"/>
      <c r="B54" s="27"/>
      <c r="C54" s="17"/>
      <c r="D54" s="6"/>
      <c r="E54" s="7">
        <f aca="true" t="shared" si="7" ref="E54:O54">SUM(E47:E53)</f>
        <v>40.730000000000004</v>
      </c>
      <c r="F54" s="7">
        <f t="shared" si="7"/>
        <v>39.910000000000004</v>
      </c>
      <c r="G54" s="7">
        <f t="shared" si="7"/>
        <v>0.3</v>
      </c>
      <c r="H54" s="7">
        <f t="shared" si="7"/>
        <v>33.709999999999994</v>
      </c>
      <c r="I54" s="7">
        <f t="shared" si="7"/>
        <v>115.80000000000001</v>
      </c>
      <c r="J54" s="7">
        <f t="shared" si="7"/>
        <v>643.2</v>
      </c>
      <c r="K54" s="7">
        <f t="shared" si="7"/>
        <v>0.6100000000000001</v>
      </c>
      <c r="L54" s="7">
        <f t="shared" si="7"/>
        <v>0.41000000000000003</v>
      </c>
      <c r="M54" s="7">
        <f t="shared" si="7"/>
        <v>67</v>
      </c>
      <c r="N54" s="7">
        <f t="shared" si="7"/>
        <v>124.19999999999999</v>
      </c>
      <c r="O54" s="7">
        <f t="shared" si="7"/>
        <v>22.040000000000003</v>
      </c>
      <c r="P54" s="25"/>
    </row>
    <row r="55" spans="1:16" ht="15.75" thickBot="1">
      <c r="A55" s="27"/>
      <c r="B55" s="28"/>
      <c r="C55" s="17"/>
      <c r="D55" s="6"/>
      <c r="E55" s="6"/>
      <c r="F55" s="7"/>
      <c r="G55" s="7"/>
      <c r="H55" s="7"/>
      <c r="I55" s="7"/>
      <c r="J55" s="12"/>
      <c r="K55" s="32"/>
      <c r="L55" s="32"/>
      <c r="M55" s="32"/>
      <c r="N55" s="32"/>
      <c r="O55" s="32"/>
      <c r="P55" s="25"/>
    </row>
    <row r="56" spans="1:16" ht="15.75" thickBot="1">
      <c r="A56" s="55" t="s">
        <v>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32"/>
      <c r="P56" s="25"/>
    </row>
    <row r="57" spans="1:16" ht="15.75" thickBot="1">
      <c r="A57" s="27"/>
      <c r="B57" s="27" t="s">
        <v>25</v>
      </c>
      <c r="C57" s="17" t="s">
        <v>77</v>
      </c>
      <c r="D57" s="6">
        <v>70</v>
      </c>
      <c r="E57" s="6">
        <v>7.94</v>
      </c>
      <c r="F57" s="6">
        <v>0.7</v>
      </c>
      <c r="G57" s="6">
        <v>0</v>
      </c>
      <c r="H57" s="6">
        <v>4</v>
      </c>
      <c r="I57" s="6">
        <v>44.2</v>
      </c>
      <c r="J57" s="10">
        <v>148</v>
      </c>
      <c r="K57" s="29">
        <v>0.06</v>
      </c>
      <c r="L57" s="29">
        <v>0.03</v>
      </c>
      <c r="M57" s="29">
        <v>0</v>
      </c>
      <c r="N57" s="29">
        <v>17.4</v>
      </c>
      <c r="O57" s="29">
        <v>1.26</v>
      </c>
      <c r="P57" s="25"/>
    </row>
    <row r="58" spans="1:16" ht="15.75" thickBot="1">
      <c r="A58" s="27"/>
      <c r="B58" s="27">
        <v>434</v>
      </c>
      <c r="C58" s="17" t="s">
        <v>38</v>
      </c>
      <c r="D58" s="6">
        <v>200</v>
      </c>
      <c r="E58" s="6">
        <v>6.03</v>
      </c>
      <c r="F58" s="6">
        <v>5</v>
      </c>
      <c r="G58" s="6">
        <v>0</v>
      </c>
      <c r="H58" s="6">
        <v>5.89</v>
      </c>
      <c r="I58" s="6">
        <v>7.4</v>
      </c>
      <c r="J58" s="10">
        <v>125.56</v>
      </c>
      <c r="K58" s="29">
        <v>0.08</v>
      </c>
      <c r="L58" s="29">
        <v>0.05</v>
      </c>
      <c r="M58" s="29">
        <v>3</v>
      </c>
      <c r="N58" s="29">
        <v>252</v>
      </c>
      <c r="O58" s="29">
        <v>2</v>
      </c>
      <c r="P58" s="25"/>
    </row>
    <row r="59" spans="1:16" ht="15.75" thickBot="1">
      <c r="A59" s="27"/>
      <c r="B59" s="41"/>
      <c r="C59" s="17"/>
      <c r="D59" s="6"/>
      <c r="E59" s="6">
        <v>1.92</v>
      </c>
      <c r="F59" s="6"/>
      <c r="G59" s="6">
        <v>0</v>
      </c>
      <c r="H59" s="6"/>
      <c r="I59" s="6"/>
      <c r="J59" s="10"/>
      <c r="K59" s="29"/>
      <c r="L59" s="29"/>
      <c r="M59" s="29"/>
      <c r="N59" s="29"/>
      <c r="O59" s="29"/>
      <c r="P59" s="25"/>
    </row>
    <row r="60" spans="1:16" ht="15.75" thickBot="1">
      <c r="A60" s="27"/>
      <c r="B60" s="27"/>
      <c r="C60" s="17"/>
      <c r="D60" s="6"/>
      <c r="E60" s="7">
        <f aca="true" t="shared" si="8" ref="E60:O60">SUM(E57:E59)</f>
        <v>15.89</v>
      </c>
      <c r="F60" s="7">
        <f t="shared" si="8"/>
        <v>5.7</v>
      </c>
      <c r="G60" s="7">
        <f t="shared" si="8"/>
        <v>0</v>
      </c>
      <c r="H60" s="7">
        <f t="shared" si="8"/>
        <v>9.89</v>
      </c>
      <c r="I60" s="7">
        <f t="shared" si="8"/>
        <v>51.6</v>
      </c>
      <c r="J60" s="35">
        <f t="shared" si="8"/>
        <v>273.56</v>
      </c>
      <c r="K60" s="35">
        <f t="shared" si="8"/>
        <v>0.14</v>
      </c>
      <c r="L60" s="35">
        <f t="shared" si="8"/>
        <v>0.08</v>
      </c>
      <c r="M60" s="35">
        <f t="shared" si="8"/>
        <v>3</v>
      </c>
      <c r="N60" s="35">
        <f t="shared" si="8"/>
        <v>269.4</v>
      </c>
      <c r="O60" s="20">
        <f t="shared" si="8"/>
        <v>3.26</v>
      </c>
      <c r="P60" s="25"/>
    </row>
    <row r="61" spans="1:16" ht="15.75" thickBot="1">
      <c r="A61" s="27"/>
      <c r="B61" s="28"/>
      <c r="C61" s="17"/>
      <c r="D61" s="6"/>
      <c r="E61" s="6"/>
      <c r="F61" s="6"/>
      <c r="G61" s="6"/>
      <c r="H61" s="6"/>
      <c r="I61" s="6"/>
      <c r="J61" s="12"/>
      <c r="K61" s="32"/>
      <c r="L61" s="32"/>
      <c r="M61" s="32"/>
      <c r="N61" s="32"/>
      <c r="O61" s="32"/>
      <c r="P61" s="25"/>
    </row>
    <row r="62" spans="1:16" ht="15.75" thickBot="1">
      <c r="A62" s="27"/>
      <c r="B62" s="27"/>
      <c r="C62" s="17" t="s">
        <v>8</v>
      </c>
      <c r="D62" s="6"/>
      <c r="E62" s="14">
        <f>E39+E54+E60+E45</f>
        <v>77.30000000000001</v>
      </c>
      <c r="F62" s="14">
        <f>SUM(F45+F54+F39+F60)</f>
        <v>56.050000000000004</v>
      </c>
      <c r="G62" s="7">
        <f>G60+G54+G39</f>
        <v>0.3</v>
      </c>
      <c r="H62" s="14">
        <f aca="true" t="shared" si="9" ref="H62:O62">SUM(H45+H54+H39+H60)</f>
        <v>55.21999999999999</v>
      </c>
      <c r="I62" s="14">
        <f t="shared" si="9"/>
        <v>259.76000000000005</v>
      </c>
      <c r="J62" s="14">
        <f t="shared" si="9"/>
        <v>1381.86</v>
      </c>
      <c r="K62" s="14">
        <f t="shared" si="9"/>
        <v>0.9700000000000002</v>
      </c>
      <c r="L62" s="14">
        <f t="shared" si="9"/>
        <v>0.64</v>
      </c>
      <c r="M62" s="14">
        <f t="shared" si="9"/>
        <v>80.1</v>
      </c>
      <c r="N62" s="14">
        <f t="shared" si="9"/>
        <v>547.0999999999999</v>
      </c>
      <c r="O62" s="14">
        <f t="shared" si="9"/>
        <v>33.940000000000005</v>
      </c>
      <c r="P62" s="25"/>
    </row>
    <row r="63" spans="1:16" ht="24.75" thickBot="1">
      <c r="A63" s="27"/>
      <c r="B63" s="27"/>
      <c r="C63" s="17" t="s">
        <v>9</v>
      </c>
      <c r="D63" s="6"/>
      <c r="E63" s="6"/>
      <c r="F63" s="34">
        <f>F62*4/I62</f>
        <v>0.863104404065291</v>
      </c>
      <c r="G63" s="34"/>
      <c r="H63" s="34">
        <f>H62*4/I62</f>
        <v>0.8503233754234676</v>
      </c>
      <c r="I63" s="34">
        <v>4</v>
      </c>
      <c r="J63" s="10"/>
      <c r="K63" s="32"/>
      <c r="L63" s="32"/>
      <c r="M63" s="32"/>
      <c r="N63" s="32"/>
      <c r="O63" s="32"/>
      <c r="P63" s="25"/>
    </row>
    <row r="64" spans="1:16" ht="15.75" thickBot="1">
      <c r="A64" s="55" t="s">
        <v>11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  <c r="P64" s="25"/>
    </row>
    <row r="65" spans="1:16" ht="15.75" thickBot="1">
      <c r="A65" s="55" t="s">
        <v>3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  <c r="P65" s="25"/>
    </row>
    <row r="66" spans="1:16" ht="36.75" thickBot="1">
      <c r="A66" s="27"/>
      <c r="B66" s="28">
        <v>189</v>
      </c>
      <c r="C66" s="17" t="s">
        <v>98</v>
      </c>
      <c r="D66" s="6" t="s">
        <v>47</v>
      </c>
      <c r="E66" s="6">
        <v>16.1</v>
      </c>
      <c r="F66" s="6">
        <v>6.8</v>
      </c>
      <c r="G66" s="6">
        <v>0</v>
      </c>
      <c r="H66" s="6">
        <v>10</v>
      </c>
      <c r="I66" s="6">
        <v>25.2</v>
      </c>
      <c r="J66" s="10">
        <v>217.33</v>
      </c>
      <c r="K66" s="29">
        <v>0.13</v>
      </c>
      <c r="L66" s="29">
        <v>0.08</v>
      </c>
      <c r="M66" s="29">
        <v>1.33</v>
      </c>
      <c r="N66" s="29">
        <v>156</v>
      </c>
      <c r="O66" s="29">
        <v>2.67</v>
      </c>
      <c r="P66" s="25"/>
    </row>
    <row r="67" spans="1:16" ht="18" customHeight="1" thickBot="1">
      <c r="A67" s="27"/>
      <c r="B67" s="27">
        <v>430</v>
      </c>
      <c r="C67" s="17" t="s">
        <v>6</v>
      </c>
      <c r="D67" s="6">
        <v>200</v>
      </c>
      <c r="E67" s="6">
        <v>0.63</v>
      </c>
      <c r="F67" s="6">
        <v>0.1</v>
      </c>
      <c r="G67" s="6">
        <v>0</v>
      </c>
      <c r="H67" s="6">
        <v>0</v>
      </c>
      <c r="I67" s="6">
        <v>9.7</v>
      </c>
      <c r="J67" s="10">
        <v>37</v>
      </c>
      <c r="K67" s="29">
        <v>0</v>
      </c>
      <c r="L67" s="29">
        <v>0</v>
      </c>
      <c r="M67" s="29">
        <v>0</v>
      </c>
      <c r="N67" s="29">
        <v>5</v>
      </c>
      <c r="O67" s="29">
        <v>1</v>
      </c>
      <c r="P67" s="25"/>
    </row>
    <row r="68" spans="1:16" ht="15.75" thickBot="1">
      <c r="A68" s="41"/>
      <c r="B68" s="41" t="s">
        <v>25</v>
      </c>
      <c r="C68" s="17" t="s">
        <v>121</v>
      </c>
      <c r="D68" s="6">
        <v>35</v>
      </c>
      <c r="E68" s="6">
        <v>1.65</v>
      </c>
      <c r="F68" s="6">
        <v>2.63</v>
      </c>
      <c r="G68" s="6">
        <v>0</v>
      </c>
      <c r="H68" s="6">
        <v>1.3</v>
      </c>
      <c r="I68" s="6">
        <v>17.99</v>
      </c>
      <c r="J68" s="10">
        <v>91.7</v>
      </c>
      <c r="K68" s="29">
        <v>0.04</v>
      </c>
      <c r="L68" s="29">
        <v>0.01</v>
      </c>
      <c r="M68" s="29">
        <v>0</v>
      </c>
      <c r="N68" s="29">
        <v>7.6</v>
      </c>
      <c r="O68" s="29">
        <v>0.48</v>
      </c>
      <c r="P68" s="25"/>
    </row>
    <row r="69" spans="1:16" ht="15.75" thickBot="1">
      <c r="A69" s="27"/>
      <c r="B69" s="27"/>
      <c r="C69" s="23"/>
      <c r="D69" s="6"/>
      <c r="E69" s="7">
        <f aca="true" t="shared" si="10" ref="E69:O69">SUM(E66:E68)</f>
        <v>18.38</v>
      </c>
      <c r="F69" s="7">
        <f t="shared" si="10"/>
        <v>9.53</v>
      </c>
      <c r="G69" s="7">
        <f t="shared" si="10"/>
        <v>0</v>
      </c>
      <c r="H69" s="7">
        <f t="shared" si="10"/>
        <v>11.3</v>
      </c>
      <c r="I69" s="7">
        <f t="shared" si="10"/>
        <v>52.89</v>
      </c>
      <c r="J69" s="35">
        <f t="shared" si="10"/>
        <v>346.03000000000003</v>
      </c>
      <c r="K69" s="35">
        <f t="shared" si="10"/>
        <v>0.17</v>
      </c>
      <c r="L69" s="35">
        <f t="shared" si="10"/>
        <v>0.09</v>
      </c>
      <c r="M69" s="35">
        <f t="shared" si="10"/>
        <v>1.33</v>
      </c>
      <c r="N69" s="35">
        <f t="shared" si="10"/>
        <v>168.6</v>
      </c>
      <c r="O69" s="20">
        <f t="shared" si="10"/>
        <v>4.15</v>
      </c>
      <c r="P69" s="25"/>
    </row>
    <row r="70" spans="1:16" ht="15.75" thickBot="1">
      <c r="A70" s="27"/>
      <c r="B70" s="27"/>
      <c r="C70" s="23"/>
      <c r="D70" s="6"/>
      <c r="E70" s="6"/>
      <c r="F70" s="7"/>
      <c r="G70" s="7"/>
      <c r="H70" s="7"/>
      <c r="I70" s="7"/>
      <c r="J70" s="43"/>
      <c r="K70" s="32"/>
      <c r="L70" s="32"/>
      <c r="M70" s="32"/>
      <c r="N70" s="32"/>
      <c r="O70" s="32"/>
      <c r="P70" s="25"/>
    </row>
    <row r="71" spans="1:16" ht="15.75" thickBot="1">
      <c r="A71" s="55" t="s">
        <v>65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25"/>
    </row>
    <row r="72" spans="1:16" ht="15.75" thickBot="1">
      <c r="A72" s="27"/>
      <c r="B72" s="27" t="s">
        <v>25</v>
      </c>
      <c r="C72" s="17" t="s">
        <v>7</v>
      </c>
      <c r="D72" s="6">
        <v>75</v>
      </c>
      <c r="E72" s="6">
        <v>4.03</v>
      </c>
      <c r="F72" s="6">
        <v>0.5</v>
      </c>
      <c r="G72" s="6">
        <v>0</v>
      </c>
      <c r="H72" s="6">
        <v>0.35</v>
      </c>
      <c r="I72" s="6">
        <v>16.7</v>
      </c>
      <c r="J72" s="10">
        <v>76.8</v>
      </c>
      <c r="K72" s="29">
        <v>0.03</v>
      </c>
      <c r="L72" s="29">
        <v>0.04</v>
      </c>
      <c r="M72" s="29">
        <v>8</v>
      </c>
      <c r="N72" s="29">
        <v>6.4</v>
      </c>
      <c r="O72" s="29">
        <v>0.48</v>
      </c>
      <c r="P72" s="25"/>
    </row>
    <row r="73" spans="1:16" ht="15.75" thickBot="1">
      <c r="A73" s="27"/>
      <c r="B73" s="27"/>
      <c r="C73" s="15"/>
      <c r="D73" s="13"/>
      <c r="E73" s="13"/>
      <c r="F73" s="13"/>
      <c r="G73" s="13"/>
      <c r="H73" s="13"/>
      <c r="I73" s="13"/>
      <c r="J73" s="21"/>
      <c r="K73" s="32"/>
      <c r="L73" s="32"/>
      <c r="M73" s="32"/>
      <c r="N73" s="32"/>
      <c r="O73" s="32"/>
      <c r="P73" s="25"/>
    </row>
    <row r="74" spans="1:16" ht="15.75" thickBot="1">
      <c r="A74" s="27"/>
      <c r="B74" s="27"/>
      <c r="C74" s="15"/>
      <c r="D74" s="13"/>
      <c r="E74" s="13"/>
      <c r="F74" s="13"/>
      <c r="G74" s="13"/>
      <c r="H74" s="13"/>
      <c r="I74" s="13"/>
      <c r="J74" s="21"/>
      <c r="K74" s="32"/>
      <c r="L74" s="32"/>
      <c r="M74" s="32"/>
      <c r="N74" s="32"/>
      <c r="O74" s="32"/>
      <c r="P74" s="25"/>
    </row>
    <row r="75" spans="1:16" ht="15.75" thickBot="1">
      <c r="A75" s="27"/>
      <c r="B75" s="27"/>
      <c r="C75" s="15"/>
      <c r="D75" s="13"/>
      <c r="E75" s="14">
        <f aca="true" t="shared" si="11" ref="E75:O75">SUM(E72:E74)</f>
        <v>4.03</v>
      </c>
      <c r="F75" s="14">
        <f t="shared" si="11"/>
        <v>0.5</v>
      </c>
      <c r="G75" s="14">
        <f t="shared" si="11"/>
        <v>0</v>
      </c>
      <c r="H75" s="14">
        <f t="shared" si="11"/>
        <v>0.35</v>
      </c>
      <c r="I75" s="14">
        <f t="shared" si="11"/>
        <v>16.7</v>
      </c>
      <c r="J75" s="14">
        <f t="shared" si="11"/>
        <v>76.8</v>
      </c>
      <c r="K75" s="14">
        <f t="shared" si="11"/>
        <v>0.03</v>
      </c>
      <c r="L75" s="14">
        <f t="shared" si="11"/>
        <v>0.04</v>
      </c>
      <c r="M75" s="14">
        <f t="shared" si="11"/>
        <v>8</v>
      </c>
      <c r="N75" s="14">
        <f t="shared" si="11"/>
        <v>6.4</v>
      </c>
      <c r="O75" s="14">
        <f t="shared" si="11"/>
        <v>0.48</v>
      </c>
      <c r="P75" s="25"/>
    </row>
    <row r="76" spans="1:16" ht="15.75" thickBot="1">
      <c r="A76" s="55" t="s">
        <v>4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  <c r="P76" s="25"/>
    </row>
    <row r="77" spans="1:16" ht="18" customHeight="1" thickBot="1">
      <c r="A77" s="27"/>
      <c r="B77" s="27">
        <v>35</v>
      </c>
      <c r="C77" s="17" t="s">
        <v>96</v>
      </c>
      <c r="D77" s="6">
        <v>60</v>
      </c>
      <c r="E77" s="6">
        <v>1.82</v>
      </c>
      <c r="F77" s="6">
        <v>0.96</v>
      </c>
      <c r="G77" s="6">
        <v>0.3</v>
      </c>
      <c r="H77" s="6">
        <v>3.06</v>
      </c>
      <c r="I77" s="6">
        <v>4.14</v>
      </c>
      <c r="J77" s="10">
        <v>48</v>
      </c>
      <c r="K77" s="29">
        <v>0.11</v>
      </c>
      <c r="L77" s="29">
        <v>0.09</v>
      </c>
      <c r="M77" s="13">
        <v>8</v>
      </c>
      <c r="N77" s="13">
        <v>23</v>
      </c>
      <c r="O77" s="13">
        <v>1</v>
      </c>
      <c r="P77" s="25"/>
    </row>
    <row r="78" spans="1:16" ht="15.75" thickBot="1">
      <c r="A78" s="27"/>
      <c r="B78" s="27">
        <v>63</v>
      </c>
      <c r="C78" s="17" t="s">
        <v>79</v>
      </c>
      <c r="D78" s="6" t="s">
        <v>46</v>
      </c>
      <c r="E78" s="6">
        <v>3.92</v>
      </c>
      <c r="F78" s="6">
        <v>2</v>
      </c>
      <c r="G78" s="6">
        <v>0.1</v>
      </c>
      <c r="H78" s="6">
        <v>7</v>
      </c>
      <c r="I78" s="6">
        <v>12.2</v>
      </c>
      <c r="J78" s="10">
        <v>123</v>
      </c>
      <c r="K78" s="29">
        <v>0.04</v>
      </c>
      <c r="L78" s="29">
        <v>0.02</v>
      </c>
      <c r="M78" s="29">
        <v>20</v>
      </c>
      <c r="N78" s="29">
        <v>51</v>
      </c>
      <c r="O78" s="29">
        <v>0.7</v>
      </c>
      <c r="P78" s="25"/>
    </row>
    <row r="79" spans="1:16" ht="15.75" thickBot="1">
      <c r="A79" s="27"/>
      <c r="B79" s="30">
        <v>252</v>
      </c>
      <c r="C79" s="17" t="s">
        <v>78</v>
      </c>
      <c r="D79" s="6">
        <v>70</v>
      </c>
      <c r="E79" s="6">
        <v>13.87</v>
      </c>
      <c r="F79" s="6">
        <v>7.5</v>
      </c>
      <c r="G79" s="6">
        <v>0</v>
      </c>
      <c r="H79" s="6">
        <v>5.04</v>
      </c>
      <c r="I79" s="6">
        <v>0</v>
      </c>
      <c r="J79" s="13">
        <v>76.2</v>
      </c>
      <c r="K79" s="29">
        <v>0.02</v>
      </c>
      <c r="L79" s="29">
        <v>0.03</v>
      </c>
      <c r="M79" s="29">
        <v>0</v>
      </c>
      <c r="N79" s="29">
        <v>9</v>
      </c>
      <c r="O79" s="29">
        <v>0.6</v>
      </c>
      <c r="P79" s="25"/>
    </row>
    <row r="80" spans="1:16" ht="15.75" thickBot="1">
      <c r="A80" s="27"/>
      <c r="B80" s="27">
        <v>168</v>
      </c>
      <c r="C80" s="17" t="s">
        <v>80</v>
      </c>
      <c r="D80" s="6">
        <v>170</v>
      </c>
      <c r="E80" s="6">
        <v>4.67</v>
      </c>
      <c r="F80" s="6">
        <v>3.7</v>
      </c>
      <c r="G80" s="6">
        <v>0</v>
      </c>
      <c r="H80" s="6">
        <v>4.2</v>
      </c>
      <c r="I80" s="6">
        <v>28.4</v>
      </c>
      <c r="J80" s="10">
        <v>151.1</v>
      </c>
      <c r="K80" s="29">
        <v>0.07</v>
      </c>
      <c r="L80" s="29">
        <v>0.02</v>
      </c>
      <c r="M80" s="29">
        <v>0</v>
      </c>
      <c r="N80" s="29">
        <v>8.7</v>
      </c>
      <c r="O80" s="29">
        <v>0.7</v>
      </c>
      <c r="P80" s="25"/>
    </row>
    <row r="81" spans="1:16" ht="24.75" thickBot="1">
      <c r="A81" s="27"/>
      <c r="B81" s="27">
        <v>402</v>
      </c>
      <c r="C81" s="17" t="s">
        <v>17</v>
      </c>
      <c r="D81" s="6">
        <v>180</v>
      </c>
      <c r="E81" s="6">
        <v>2.11</v>
      </c>
      <c r="F81" s="6">
        <v>1.04</v>
      </c>
      <c r="G81" s="6">
        <v>0</v>
      </c>
      <c r="H81" s="6">
        <v>0</v>
      </c>
      <c r="I81" s="6">
        <v>26.96</v>
      </c>
      <c r="J81" s="10">
        <v>107.47</v>
      </c>
      <c r="K81" s="29">
        <v>0.02</v>
      </c>
      <c r="L81" s="29">
        <v>0.01</v>
      </c>
      <c r="M81" s="29">
        <v>0</v>
      </c>
      <c r="N81" s="29">
        <v>21</v>
      </c>
      <c r="O81" s="29">
        <v>0.7</v>
      </c>
      <c r="P81" s="25"/>
    </row>
    <row r="82" spans="1:16" ht="15.75" thickBot="1">
      <c r="A82" s="41"/>
      <c r="B82" s="41" t="s">
        <v>25</v>
      </c>
      <c r="C82" s="17" t="s">
        <v>121</v>
      </c>
      <c r="D82" s="6">
        <v>35</v>
      </c>
      <c r="E82" s="6">
        <v>1.92</v>
      </c>
      <c r="F82" s="6">
        <v>2.63</v>
      </c>
      <c r="G82" s="6">
        <v>0</v>
      </c>
      <c r="H82" s="6">
        <v>1.3</v>
      </c>
      <c r="I82" s="6">
        <v>17.99</v>
      </c>
      <c r="J82" s="10">
        <v>91.7</v>
      </c>
      <c r="K82" s="29">
        <v>0.04</v>
      </c>
      <c r="L82" s="29">
        <v>0.01</v>
      </c>
      <c r="M82" s="29">
        <v>0</v>
      </c>
      <c r="N82" s="29">
        <v>7.6</v>
      </c>
      <c r="O82" s="29">
        <v>0.48</v>
      </c>
      <c r="P82" s="25"/>
    </row>
    <row r="83" spans="1:16" ht="15.75" thickBot="1">
      <c r="A83" s="27"/>
      <c r="B83" s="27" t="s">
        <v>25</v>
      </c>
      <c r="C83" s="17" t="s">
        <v>76</v>
      </c>
      <c r="D83" s="6">
        <v>45</v>
      </c>
      <c r="E83" s="6">
        <v>1.23</v>
      </c>
      <c r="F83" s="6">
        <v>1.93</v>
      </c>
      <c r="G83" s="6">
        <v>0</v>
      </c>
      <c r="H83" s="6">
        <v>0.35</v>
      </c>
      <c r="I83" s="6">
        <v>9.74</v>
      </c>
      <c r="J83" s="10">
        <v>50.75</v>
      </c>
      <c r="K83" s="29">
        <v>0.06</v>
      </c>
      <c r="L83" s="29">
        <v>0.03</v>
      </c>
      <c r="M83" s="29">
        <v>0</v>
      </c>
      <c r="N83" s="29">
        <v>10.15</v>
      </c>
      <c r="O83" s="29">
        <v>1.26</v>
      </c>
      <c r="P83" s="25"/>
    </row>
    <row r="84" spans="1:16" ht="15.75" thickBot="1">
      <c r="A84" s="27"/>
      <c r="B84" s="28"/>
      <c r="C84" s="31"/>
      <c r="D84" s="6"/>
      <c r="E84" s="7">
        <f aca="true" t="shared" si="12" ref="E84:O84">SUM(E77:E83)</f>
        <v>29.540000000000003</v>
      </c>
      <c r="F84" s="7">
        <f t="shared" si="12"/>
        <v>19.759999999999998</v>
      </c>
      <c r="G84" s="7">
        <f t="shared" si="12"/>
        <v>0.4</v>
      </c>
      <c r="H84" s="7">
        <f t="shared" si="12"/>
        <v>20.950000000000003</v>
      </c>
      <c r="I84" s="7">
        <f t="shared" si="12"/>
        <v>99.42999999999998</v>
      </c>
      <c r="J84" s="7">
        <f t="shared" si="12"/>
        <v>648.22</v>
      </c>
      <c r="K84" s="7">
        <f t="shared" si="12"/>
        <v>0.36</v>
      </c>
      <c r="L84" s="7">
        <f t="shared" si="12"/>
        <v>0.21000000000000002</v>
      </c>
      <c r="M84" s="7">
        <f t="shared" si="12"/>
        <v>28</v>
      </c>
      <c r="N84" s="7">
        <f t="shared" si="12"/>
        <v>130.45</v>
      </c>
      <c r="O84" s="7">
        <f t="shared" si="12"/>
        <v>5.4399999999999995</v>
      </c>
      <c r="P84" s="25"/>
    </row>
    <row r="85" spans="1:16" ht="15.75" thickBot="1">
      <c r="A85" s="27"/>
      <c r="B85" s="27"/>
      <c r="C85" s="18"/>
      <c r="D85" s="6"/>
      <c r="E85" s="6"/>
      <c r="F85" s="7"/>
      <c r="G85" s="7"/>
      <c r="H85" s="7"/>
      <c r="I85" s="7"/>
      <c r="J85" s="12"/>
      <c r="K85" s="32"/>
      <c r="L85" s="32"/>
      <c r="M85" s="32"/>
      <c r="N85" s="32"/>
      <c r="O85" s="32"/>
      <c r="P85" s="25"/>
    </row>
    <row r="86" spans="1:16" ht="15.75" thickBot="1">
      <c r="A86" s="55" t="s">
        <v>5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  <c r="P86" s="25"/>
    </row>
    <row r="87" spans="1:16" ht="15.75" thickBot="1">
      <c r="A87" s="27"/>
      <c r="B87" s="27">
        <v>219</v>
      </c>
      <c r="C87" s="17" t="s">
        <v>37</v>
      </c>
      <c r="D87" s="6" t="s">
        <v>109</v>
      </c>
      <c r="E87" s="6">
        <v>22.8</v>
      </c>
      <c r="F87" s="6">
        <v>8.5</v>
      </c>
      <c r="G87" s="6">
        <v>0</v>
      </c>
      <c r="H87" s="6">
        <v>13.5</v>
      </c>
      <c r="I87" s="6">
        <v>38.6</v>
      </c>
      <c r="J87" s="10">
        <v>230</v>
      </c>
      <c r="K87" s="29">
        <v>0.06</v>
      </c>
      <c r="L87" s="29">
        <v>0.03</v>
      </c>
      <c r="M87" s="29">
        <v>1</v>
      </c>
      <c r="N87" s="29">
        <v>159</v>
      </c>
      <c r="O87" s="29">
        <v>0.8</v>
      </c>
      <c r="P87" s="25"/>
    </row>
    <row r="88" spans="1:16" ht="15.75" thickBot="1">
      <c r="A88" s="27"/>
      <c r="B88" s="27">
        <v>435</v>
      </c>
      <c r="C88" s="17" t="s">
        <v>63</v>
      </c>
      <c r="D88" s="6">
        <v>200</v>
      </c>
      <c r="E88" s="6">
        <v>8.04</v>
      </c>
      <c r="F88" s="6">
        <v>5.06</v>
      </c>
      <c r="G88" s="6">
        <v>0</v>
      </c>
      <c r="H88" s="6">
        <v>0.17</v>
      </c>
      <c r="I88" s="6">
        <v>7.2</v>
      </c>
      <c r="J88" s="10">
        <v>52.31</v>
      </c>
      <c r="K88" s="29">
        <v>0.08</v>
      </c>
      <c r="L88" s="29">
        <v>0.05</v>
      </c>
      <c r="M88" s="29">
        <v>2</v>
      </c>
      <c r="N88" s="29">
        <v>252</v>
      </c>
      <c r="O88" s="29">
        <v>0</v>
      </c>
      <c r="P88" s="25"/>
    </row>
    <row r="89" spans="1:16" ht="15.75" thickBot="1">
      <c r="A89" s="27"/>
      <c r="B89" s="28"/>
      <c r="C89" s="17"/>
      <c r="D89" s="6"/>
      <c r="E89" s="7">
        <f>E87+E88</f>
        <v>30.84</v>
      </c>
      <c r="F89" s="7">
        <f aca="true" t="shared" si="13" ref="F89:O89">F87+F88</f>
        <v>13.559999999999999</v>
      </c>
      <c r="G89" s="7">
        <f t="shared" si="13"/>
        <v>0</v>
      </c>
      <c r="H89" s="7">
        <f t="shared" si="13"/>
        <v>13.67</v>
      </c>
      <c r="I89" s="7">
        <f t="shared" si="13"/>
        <v>45.800000000000004</v>
      </c>
      <c r="J89" s="7">
        <f t="shared" si="13"/>
        <v>282.31</v>
      </c>
      <c r="K89" s="7">
        <f t="shared" si="13"/>
        <v>0.14</v>
      </c>
      <c r="L89" s="7">
        <f t="shared" si="13"/>
        <v>0.08</v>
      </c>
      <c r="M89" s="7">
        <f t="shared" si="13"/>
        <v>3</v>
      </c>
      <c r="N89" s="7">
        <f t="shared" si="13"/>
        <v>411</v>
      </c>
      <c r="O89" s="7">
        <f t="shared" si="13"/>
        <v>0.8</v>
      </c>
      <c r="P89" s="25"/>
    </row>
    <row r="90" spans="1:16" ht="15.75" thickBot="1">
      <c r="A90" s="27"/>
      <c r="B90" s="27"/>
      <c r="C90" s="17"/>
      <c r="D90" s="6"/>
      <c r="E90" s="6"/>
      <c r="F90" s="7"/>
      <c r="G90" s="7"/>
      <c r="H90" s="7"/>
      <c r="I90" s="7"/>
      <c r="J90" s="43"/>
      <c r="K90" s="32"/>
      <c r="L90" s="32"/>
      <c r="M90" s="32"/>
      <c r="N90" s="32"/>
      <c r="O90" s="32"/>
      <c r="P90" s="25"/>
    </row>
    <row r="91" spans="1:16" ht="15.75" thickBot="1">
      <c r="A91" s="27"/>
      <c r="B91" s="27"/>
      <c r="C91" s="17" t="s">
        <v>8</v>
      </c>
      <c r="D91" s="6"/>
      <c r="E91" s="14">
        <f>E69+E84+E89+E75</f>
        <v>82.79</v>
      </c>
      <c r="F91" s="14">
        <f>SUM(F69+F75+F84+F89)</f>
        <v>43.349999999999994</v>
      </c>
      <c r="G91" s="7">
        <f>G89+G84+G69</f>
        <v>0.4</v>
      </c>
      <c r="H91" s="14">
        <f aca="true" t="shared" si="14" ref="H91:O91">SUM(H69+H75+H84+H89)</f>
        <v>46.27</v>
      </c>
      <c r="I91" s="14">
        <f t="shared" si="14"/>
        <v>214.82</v>
      </c>
      <c r="J91" s="14">
        <f t="shared" si="14"/>
        <v>1353.3600000000001</v>
      </c>
      <c r="K91" s="14">
        <f t="shared" si="14"/>
        <v>0.7000000000000001</v>
      </c>
      <c r="L91" s="14">
        <f t="shared" si="14"/>
        <v>0.42000000000000004</v>
      </c>
      <c r="M91" s="14">
        <f t="shared" si="14"/>
        <v>40.33</v>
      </c>
      <c r="N91" s="14">
        <f t="shared" si="14"/>
        <v>716.45</v>
      </c>
      <c r="O91" s="14">
        <f t="shared" si="14"/>
        <v>10.870000000000001</v>
      </c>
      <c r="P91" s="25"/>
    </row>
    <row r="92" spans="1:16" ht="24.75" thickBot="1">
      <c r="A92" s="27"/>
      <c r="B92" s="27"/>
      <c r="C92" s="17" t="s">
        <v>9</v>
      </c>
      <c r="D92" s="6"/>
      <c r="E92" s="6"/>
      <c r="F92" s="34">
        <f>F91*4/I91</f>
        <v>0.807187412717624</v>
      </c>
      <c r="G92" s="34"/>
      <c r="H92" s="34">
        <f>H91*4/I91</f>
        <v>0.8615585141048321</v>
      </c>
      <c r="I92" s="34">
        <v>4</v>
      </c>
      <c r="J92" s="35"/>
      <c r="K92" s="32"/>
      <c r="L92" s="32"/>
      <c r="M92" s="32"/>
      <c r="N92" s="32"/>
      <c r="O92" s="32"/>
      <c r="P92" s="25"/>
    </row>
    <row r="93" spans="1:16" ht="15.75" thickBot="1">
      <c r="A93" s="55" t="s">
        <v>12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7"/>
      <c r="P93" s="25"/>
    </row>
    <row r="94" spans="1:16" ht="15.75" thickBot="1">
      <c r="A94" s="55" t="s">
        <v>3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7"/>
      <c r="P94" s="25"/>
    </row>
    <row r="95" spans="1:16" ht="24.75" thickBot="1">
      <c r="A95" s="27"/>
      <c r="B95" s="27">
        <v>189</v>
      </c>
      <c r="C95" s="17" t="s">
        <v>34</v>
      </c>
      <c r="D95" s="6" t="s">
        <v>47</v>
      </c>
      <c r="E95" s="6">
        <v>5.28</v>
      </c>
      <c r="F95" s="6">
        <v>6.8</v>
      </c>
      <c r="G95" s="6">
        <v>0</v>
      </c>
      <c r="H95" s="6">
        <v>10.4</v>
      </c>
      <c r="I95" s="6">
        <v>32.53</v>
      </c>
      <c r="J95" s="10">
        <v>224.9</v>
      </c>
      <c r="K95" s="29">
        <v>0.16</v>
      </c>
      <c r="L95" s="29">
        <v>0.1</v>
      </c>
      <c r="M95" s="29">
        <v>1.33</v>
      </c>
      <c r="N95" s="29">
        <v>146.67</v>
      </c>
      <c r="O95" s="29">
        <v>2.67</v>
      </c>
      <c r="P95" s="25"/>
    </row>
    <row r="96" spans="1:16" ht="15.75" thickBot="1">
      <c r="A96" s="27"/>
      <c r="B96" s="27">
        <v>430</v>
      </c>
      <c r="C96" s="17" t="s">
        <v>6</v>
      </c>
      <c r="D96" s="6">
        <v>200</v>
      </c>
      <c r="E96" s="6">
        <v>0.63</v>
      </c>
      <c r="F96" s="6">
        <v>0.1</v>
      </c>
      <c r="G96" s="6">
        <v>0</v>
      </c>
      <c r="H96" s="6">
        <v>0</v>
      </c>
      <c r="I96" s="6">
        <v>9.7</v>
      </c>
      <c r="J96" s="10">
        <v>37</v>
      </c>
      <c r="K96" s="29">
        <v>0</v>
      </c>
      <c r="L96" s="29">
        <v>0</v>
      </c>
      <c r="M96" s="29">
        <v>0</v>
      </c>
      <c r="N96" s="29">
        <v>5</v>
      </c>
      <c r="O96" s="29">
        <v>1</v>
      </c>
      <c r="P96" s="25"/>
    </row>
    <row r="97" spans="1:16" ht="15.75" thickBot="1">
      <c r="A97" s="41"/>
      <c r="B97" s="41" t="s">
        <v>25</v>
      </c>
      <c r="C97" s="17" t="s">
        <v>121</v>
      </c>
      <c r="D97" s="6">
        <v>35</v>
      </c>
      <c r="E97" s="6">
        <v>1.65</v>
      </c>
      <c r="F97" s="6">
        <v>2.63</v>
      </c>
      <c r="G97" s="6">
        <v>0</v>
      </c>
      <c r="H97" s="6">
        <v>1.3</v>
      </c>
      <c r="I97" s="6">
        <v>17.99</v>
      </c>
      <c r="J97" s="10">
        <v>91.7</v>
      </c>
      <c r="K97" s="29">
        <v>0.04</v>
      </c>
      <c r="L97" s="29">
        <v>0.01</v>
      </c>
      <c r="M97" s="29">
        <v>0</v>
      </c>
      <c r="N97" s="29">
        <v>7.6</v>
      </c>
      <c r="O97" s="29">
        <v>0.48</v>
      </c>
      <c r="P97" s="25"/>
    </row>
    <row r="98" spans="1:16" ht="15.75" thickBot="1">
      <c r="A98" s="27"/>
      <c r="B98" s="27"/>
      <c r="C98" s="31"/>
      <c r="D98" s="6"/>
      <c r="E98" s="7">
        <f aca="true" t="shared" si="15" ref="E98:O98">SUM(E95:E97)</f>
        <v>7.5600000000000005</v>
      </c>
      <c r="F98" s="7">
        <f t="shared" si="15"/>
        <v>9.53</v>
      </c>
      <c r="G98" s="7">
        <f t="shared" si="15"/>
        <v>0</v>
      </c>
      <c r="H98" s="7">
        <f t="shared" si="15"/>
        <v>11.700000000000001</v>
      </c>
      <c r="I98" s="7">
        <f t="shared" si="15"/>
        <v>60.22</v>
      </c>
      <c r="J98" s="35">
        <f t="shared" si="15"/>
        <v>353.59999999999997</v>
      </c>
      <c r="K98" s="35">
        <f t="shared" si="15"/>
        <v>0.2</v>
      </c>
      <c r="L98" s="35">
        <f t="shared" si="15"/>
        <v>0.11</v>
      </c>
      <c r="M98" s="35">
        <f t="shared" si="15"/>
        <v>1.33</v>
      </c>
      <c r="N98" s="35">
        <f t="shared" si="15"/>
        <v>159.26999999999998</v>
      </c>
      <c r="O98" s="20">
        <f t="shared" si="15"/>
        <v>4.15</v>
      </c>
      <c r="P98" s="25"/>
    </row>
    <row r="99" spans="1:16" ht="15.75" thickBot="1">
      <c r="A99" s="27"/>
      <c r="B99" s="28"/>
      <c r="C99" s="31"/>
      <c r="D99" s="6"/>
      <c r="E99" s="6"/>
      <c r="F99" s="6"/>
      <c r="G99" s="6"/>
      <c r="H99" s="6"/>
      <c r="I99" s="6"/>
      <c r="J99" s="12"/>
      <c r="K99" s="32"/>
      <c r="L99" s="32"/>
      <c r="M99" s="32"/>
      <c r="N99" s="32"/>
      <c r="O99" s="32"/>
      <c r="P99" s="25"/>
    </row>
    <row r="100" spans="1:16" ht="15.75" thickBot="1">
      <c r="A100" s="55" t="s">
        <v>65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7"/>
      <c r="P100" s="25"/>
    </row>
    <row r="101" spans="1:16" ht="15.75" thickBot="1">
      <c r="A101" s="27"/>
      <c r="B101" s="30" t="s">
        <v>25</v>
      </c>
      <c r="C101" s="17" t="s">
        <v>66</v>
      </c>
      <c r="D101" s="6">
        <v>75</v>
      </c>
      <c r="E101" s="6">
        <v>4.86</v>
      </c>
      <c r="F101" s="6">
        <v>0.36</v>
      </c>
      <c r="G101" s="6">
        <v>0</v>
      </c>
      <c r="H101" s="6">
        <v>0.36</v>
      </c>
      <c r="I101" s="6">
        <v>11.82</v>
      </c>
      <c r="J101" s="13">
        <v>47</v>
      </c>
      <c r="K101" s="29">
        <v>0.04</v>
      </c>
      <c r="L101" s="29">
        <v>0.04</v>
      </c>
      <c r="M101" s="29">
        <v>6</v>
      </c>
      <c r="N101" s="29">
        <v>14.4</v>
      </c>
      <c r="O101" s="29">
        <v>2.76</v>
      </c>
      <c r="P101" s="25"/>
    </row>
    <row r="102" spans="1:16" ht="15.75" thickBot="1">
      <c r="A102" s="27"/>
      <c r="B102" s="28">
        <v>442</v>
      </c>
      <c r="C102" s="17" t="s">
        <v>40</v>
      </c>
      <c r="D102" s="6">
        <v>180</v>
      </c>
      <c r="E102" s="6">
        <v>7.51</v>
      </c>
      <c r="F102" s="6">
        <v>0.75</v>
      </c>
      <c r="G102" s="6">
        <v>0</v>
      </c>
      <c r="H102" s="6">
        <v>0.15</v>
      </c>
      <c r="I102" s="6">
        <v>14.85</v>
      </c>
      <c r="J102" s="10">
        <v>64.5</v>
      </c>
      <c r="K102" s="36">
        <v>0.02</v>
      </c>
      <c r="L102" s="36">
        <v>0.01</v>
      </c>
      <c r="M102" s="36">
        <v>3</v>
      </c>
      <c r="N102" s="36">
        <v>10.5</v>
      </c>
      <c r="O102" s="36">
        <v>2.1</v>
      </c>
      <c r="P102" s="25"/>
    </row>
    <row r="103" spans="1:16" ht="15.75" thickBot="1">
      <c r="A103" s="27"/>
      <c r="B103" s="27"/>
      <c r="C103" s="15"/>
      <c r="D103" s="13"/>
      <c r="E103" s="13"/>
      <c r="F103" s="13"/>
      <c r="G103" s="13"/>
      <c r="H103" s="13"/>
      <c r="I103" s="13"/>
      <c r="J103" s="21"/>
      <c r="K103" s="32"/>
      <c r="L103" s="32"/>
      <c r="M103" s="32"/>
      <c r="N103" s="32"/>
      <c r="O103" s="32"/>
      <c r="P103" s="25"/>
    </row>
    <row r="104" spans="1:16" ht="15.75" thickBot="1">
      <c r="A104" s="27"/>
      <c r="B104" s="27"/>
      <c r="C104" s="15"/>
      <c r="D104" s="13"/>
      <c r="E104" s="14">
        <f aca="true" t="shared" si="16" ref="E104:O104">SUM(E101:E103)</f>
        <v>12.370000000000001</v>
      </c>
      <c r="F104" s="14">
        <f t="shared" si="16"/>
        <v>1.1099999999999999</v>
      </c>
      <c r="G104" s="14">
        <f t="shared" si="16"/>
        <v>0</v>
      </c>
      <c r="H104" s="14">
        <f t="shared" si="16"/>
        <v>0.51</v>
      </c>
      <c r="I104" s="14">
        <f t="shared" si="16"/>
        <v>26.67</v>
      </c>
      <c r="J104" s="14">
        <f t="shared" si="16"/>
        <v>111.5</v>
      </c>
      <c r="K104" s="14">
        <f t="shared" si="16"/>
        <v>0.06</v>
      </c>
      <c r="L104" s="14">
        <f t="shared" si="16"/>
        <v>0.05</v>
      </c>
      <c r="M104" s="14">
        <f t="shared" si="16"/>
        <v>9</v>
      </c>
      <c r="N104" s="14">
        <f t="shared" si="16"/>
        <v>24.9</v>
      </c>
      <c r="O104" s="14">
        <f t="shared" si="16"/>
        <v>4.859999999999999</v>
      </c>
      <c r="P104" s="25"/>
    </row>
    <row r="105" spans="1:16" ht="15.75" thickBot="1">
      <c r="A105" s="55" t="s">
        <v>4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7"/>
      <c r="P105" s="25"/>
    </row>
    <row r="106" spans="1:16" ht="15.75" thickBot="1">
      <c r="A106" s="27"/>
      <c r="B106" s="28">
        <v>50</v>
      </c>
      <c r="C106" s="17" t="s">
        <v>108</v>
      </c>
      <c r="D106" s="6">
        <v>60</v>
      </c>
      <c r="E106" s="6">
        <v>2.38</v>
      </c>
      <c r="F106" s="6">
        <v>0.48</v>
      </c>
      <c r="G106" s="6">
        <v>0</v>
      </c>
      <c r="H106" s="6">
        <v>4.3</v>
      </c>
      <c r="I106" s="6">
        <v>9.12</v>
      </c>
      <c r="J106" s="10">
        <v>44.2</v>
      </c>
      <c r="K106" s="29">
        <v>0.02</v>
      </c>
      <c r="L106" s="29">
        <v>0.01</v>
      </c>
      <c r="M106" s="29">
        <v>28.8</v>
      </c>
      <c r="N106" s="29">
        <v>1.14</v>
      </c>
      <c r="O106" s="29">
        <v>1.14</v>
      </c>
      <c r="P106" s="25"/>
    </row>
    <row r="107" spans="1:16" ht="15.75" thickBot="1">
      <c r="A107" s="27"/>
      <c r="B107" s="27">
        <v>92</v>
      </c>
      <c r="C107" s="17" t="s">
        <v>13</v>
      </c>
      <c r="D107" s="6" t="s">
        <v>45</v>
      </c>
      <c r="E107" s="6">
        <v>4.09</v>
      </c>
      <c r="F107" s="6">
        <v>3.6</v>
      </c>
      <c r="G107" s="6">
        <v>0</v>
      </c>
      <c r="H107" s="6">
        <v>2.86</v>
      </c>
      <c r="I107" s="6">
        <v>19.5</v>
      </c>
      <c r="J107" s="10">
        <v>117</v>
      </c>
      <c r="K107" s="29">
        <v>0.13</v>
      </c>
      <c r="L107" s="29">
        <v>0.08</v>
      </c>
      <c r="M107" s="29">
        <v>12</v>
      </c>
      <c r="N107" s="29">
        <v>25</v>
      </c>
      <c r="O107" s="29">
        <v>1.2</v>
      </c>
      <c r="P107" s="25"/>
    </row>
    <row r="108" spans="1:16" ht="24.75" thickBot="1">
      <c r="A108" s="27"/>
      <c r="B108" s="27">
        <v>231</v>
      </c>
      <c r="C108" s="17" t="s">
        <v>41</v>
      </c>
      <c r="D108" s="6">
        <v>80</v>
      </c>
      <c r="E108" s="6">
        <v>13.83</v>
      </c>
      <c r="F108" s="6">
        <v>9.3</v>
      </c>
      <c r="G108" s="6">
        <v>0</v>
      </c>
      <c r="H108" s="6">
        <v>4.8</v>
      </c>
      <c r="I108" s="6">
        <v>4.1</v>
      </c>
      <c r="J108" s="10">
        <v>103</v>
      </c>
      <c r="K108" s="29">
        <v>0.04</v>
      </c>
      <c r="L108" s="29">
        <v>0.02</v>
      </c>
      <c r="M108" s="29">
        <v>2</v>
      </c>
      <c r="N108" s="29">
        <v>16.67</v>
      </c>
      <c r="O108" s="29">
        <v>0.47</v>
      </c>
      <c r="P108" s="25"/>
    </row>
    <row r="109" spans="1:16" ht="15.75" thickBot="1">
      <c r="A109" s="27"/>
      <c r="B109" s="27">
        <v>335</v>
      </c>
      <c r="C109" s="17" t="s">
        <v>82</v>
      </c>
      <c r="D109" s="6">
        <v>180</v>
      </c>
      <c r="E109" s="6">
        <v>5.5</v>
      </c>
      <c r="F109" s="6">
        <v>3.5</v>
      </c>
      <c r="G109" s="6">
        <v>0</v>
      </c>
      <c r="H109" s="6">
        <v>5.6</v>
      </c>
      <c r="I109" s="6">
        <v>8.6</v>
      </c>
      <c r="J109" s="10">
        <v>117.6</v>
      </c>
      <c r="K109" s="29">
        <v>0.14</v>
      </c>
      <c r="L109" s="29">
        <v>0.08</v>
      </c>
      <c r="M109" s="29">
        <v>5</v>
      </c>
      <c r="N109" s="29">
        <v>47</v>
      </c>
      <c r="O109" s="29">
        <v>1.1</v>
      </c>
      <c r="P109" s="25"/>
    </row>
    <row r="110" spans="1:16" ht="15.75" thickBot="1">
      <c r="A110" s="27"/>
      <c r="B110" s="28">
        <v>411</v>
      </c>
      <c r="C110" s="17" t="s">
        <v>84</v>
      </c>
      <c r="D110" s="6">
        <v>200</v>
      </c>
      <c r="E110" s="6">
        <v>4.9</v>
      </c>
      <c r="F110" s="6">
        <v>0.1</v>
      </c>
      <c r="G110" s="6">
        <v>0</v>
      </c>
      <c r="H110" s="6">
        <v>0.1</v>
      </c>
      <c r="I110" s="6">
        <v>27.9</v>
      </c>
      <c r="J110" s="10">
        <v>113</v>
      </c>
      <c r="K110" s="29">
        <v>0.01</v>
      </c>
      <c r="L110" s="29">
        <v>0.01</v>
      </c>
      <c r="M110" s="29">
        <v>2</v>
      </c>
      <c r="N110" s="29">
        <v>5</v>
      </c>
      <c r="O110" s="29">
        <v>0.4</v>
      </c>
      <c r="P110" s="25"/>
    </row>
    <row r="111" spans="1:16" ht="15.75" thickBot="1">
      <c r="A111" s="41"/>
      <c r="B111" s="41" t="s">
        <v>25</v>
      </c>
      <c r="C111" s="17" t="s">
        <v>121</v>
      </c>
      <c r="D111" s="6">
        <v>35</v>
      </c>
      <c r="E111" s="6">
        <v>1.92</v>
      </c>
      <c r="F111" s="6">
        <v>2.63</v>
      </c>
      <c r="G111" s="6">
        <v>0</v>
      </c>
      <c r="H111" s="6">
        <v>1.3</v>
      </c>
      <c r="I111" s="6">
        <v>17.99</v>
      </c>
      <c r="J111" s="10">
        <v>91.7</v>
      </c>
      <c r="K111" s="29">
        <v>0.04</v>
      </c>
      <c r="L111" s="29">
        <v>0.01</v>
      </c>
      <c r="M111" s="29">
        <v>0</v>
      </c>
      <c r="N111" s="29">
        <v>7.6</v>
      </c>
      <c r="O111" s="29">
        <v>0.48</v>
      </c>
      <c r="P111" s="25"/>
    </row>
    <row r="112" spans="1:16" ht="15.75" thickBot="1">
      <c r="A112" s="27"/>
      <c r="B112" s="27" t="s">
        <v>25</v>
      </c>
      <c r="C112" s="17" t="s">
        <v>76</v>
      </c>
      <c r="D112" s="6">
        <v>45</v>
      </c>
      <c r="E112" s="6">
        <v>1.41</v>
      </c>
      <c r="F112" s="6">
        <v>2.2</v>
      </c>
      <c r="G112" s="6">
        <v>0</v>
      </c>
      <c r="H112" s="6">
        <v>0.23</v>
      </c>
      <c r="I112" s="6">
        <v>11.13</v>
      </c>
      <c r="J112" s="10">
        <v>58</v>
      </c>
      <c r="K112" s="36">
        <v>0.07</v>
      </c>
      <c r="L112" s="36">
        <v>0.03</v>
      </c>
      <c r="M112" s="36">
        <v>0</v>
      </c>
      <c r="N112" s="36">
        <v>11.6</v>
      </c>
      <c r="O112" s="36">
        <v>1.44</v>
      </c>
      <c r="P112" s="25"/>
    </row>
    <row r="113" spans="1:16" ht="15.75" thickBot="1">
      <c r="A113" s="27"/>
      <c r="B113" s="27"/>
      <c r="C113" s="23"/>
      <c r="D113" s="6"/>
      <c r="E113" s="7">
        <f aca="true" t="shared" si="17" ref="E113:J113">SUM(E106:E112)</f>
        <v>34.03</v>
      </c>
      <c r="F113" s="7">
        <f t="shared" si="17"/>
        <v>21.810000000000002</v>
      </c>
      <c r="G113" s="7">
        <f t="shared" si="17"/>
        <v>0</v>
      </c>
      <c r="H113" s="7">
        <f t="shared" si="17"/>
        <v>19.190000000000005</v>
      </c>
      <c r="I113" s="7">
        <f t="shared" si="17"/>
        <v>98.33999999999999</v>
      </c>
      <c r="J113" s="35">
        <f t="shared" si="17"/>
        <v>644.5</v>
      </c>
      <c r="K113" s="35">
        <f>SUM(K106:K112)</f>
        <v>0.45</v>
      </c>
      <c r="L113" s="35">
        <f>SUM(L106:L112)</f>
        <v>0.24000000000000002</v>
      </c>
      <c r="M113" s="35">
        <f>SUM(M106:M112)</f>
        <v>49.8</v>
      </c>
      <c r="N113" s="35">
        <f>SUM(N106:N112)</f>
        <v>114.00999999999999</v>
      </c>
      <c r="O113" s="20">
        <f>SUM(O106:O112)</f>
        <v>6.229999999999999</v>
      </c>
      <c r="P113" s="25"/>
    </row>
    <row r="114" spans="1:16" ht="15.75" thickBot="1">
      <c r="A114" s="27"/>
      <c r="B114" s="27"/>
      <c r="C114" s="23"/>
      <c r="D114" s="6"/>
      <c r="E114" s="6"/>
      <c r="F114" s="6"/>
      <c r="G114" s="6"/>
      <c r="H114" s="6"/>
      <c r="I114" s="6"/>
      <c r="J114" s="12"/>
      <c r="K114" s="32"/>
      <c r="L114" s="32"/>
      <c r="M114" s="32"/>
      <c r="N114" s="32"/>
      <c r="O114" s="32"/>
      <c r="P114" s="25"/>
    </row>
    <row r="115" spans="1:16" ht="15.75" thickBot="1">
      <c r="A115" s="55" t="s">
        <v>5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7"/>
      <c r="P115" s="25"/>
    </row>
    <row r="116" spans="1:16" ht="15.75" thickBot="1">
      <c r="A116" s="27"/>
      <c r="B116" s="27">
        <v>451</v>
      </c>
      <c r="C116" s="17" t="s">
        <v>44</v>
      </c>
      <c r="D116" s="6">
        <v>80</v>
      </c>
      <c r="E116" s="6">
        <v>5.33</v>
      </c>
      <c r="F116" s="6">
        <v>3.44</v>
      </c>
      <c r="G116" s="6">
        <v>0</v>
      </c>
      <c r="H116" s="6">
        <v>0.75</v>
      </c>
      <c r="I116" s="6">
        <v>20.72</v>
      </c>
      <c r="J116" s="10">
        <v>130</v>
      </c>
      <c r="K116" s="29">
        <v>0.1</v>
      </c>
      <c r="L116" s="29">
        <v>0.05</v>
      </c>
      <c r="M116" s="29">
        <v>16.67</v>
      </c>
      <c r="N116" s="29">
        <v>21.67</v>
      </c>
      <c r="O116" s="29">
        <v>0</v>
      </c>
      <c r="P116" s="25"/>
    </row>
    <row r="117" spans="1:16" ht="15.75" thickBot="1">
      <c r="A117" s="27"/>
      <c r="B117" s="27">
        <v>434</v>
      </c>
      <c r="C117" s="17" t="s">
        <v>38</v>
      </c>
      <c r="D117" s="6">
        <v>200</v>
      </c>
      <c r="E117" s="6">
        <v>6.03</v>
      </c>
      <c r="F117" s="6">
        <v>5</v>
      </c>
      <c r="G117" s="6">
        <v>0</v>
      </c>
      <c r="H117" s="6">
        <v>5.89</v>
      </c>
      <c r="I117" s="6">
        <v>7.4</v>
      </c>
      <c r="J117" s="10">
        <v>125.56</v>
      </c>
      <c r="K117" s="29">
        <v>0.08</v>
      </c>
      <c r="L117" s="29">
        <v>0.05</v>
      </c>
      <c r="M117" s="29">
        <v>3</v>
      </c>
      <c r="N117" s="29">
        <v>252</v>
      </c>
      <c r="O117" s="29">
        <v>2</v>
      </c>
      <c r="P117" s="25"/>
    </row>
    <row r="118" spans="1:16" ht="15.75" thickBot="1">
      <c r="A118" s="27"/>
      <c r="B118" s="27"/>
      <c r="C118" s="17"/>
      <c r="D118" s="6"/>
      <c r="E118" s="7">
        <f aca="true" t="shared" si="18" ref="E118:O118">SUM(E116:E117)</f>
        <v>11.36</v>
      </c>
      <c r="F118" s="7">
        <f t="shared" si="18"/>
        <v>8.44</v>
      </c>
      <c r="G118" s="7">
        <f t="shared" si="18"/>
        <v>0</v>
      </c>
      <c r="H118" s="7">
        <f t="shared" si="18"/>
        <v>6.64</v>
      </c>
      <c r="I118" s="7">
        <f t="shared" si="18"/>
        <v>28.119999999999997</v>
      </c>
      <c r="J118" s="7">
        <f t="shared" si="18"/>
        <v>255.56</v>
      </c>
      <c r="K118" s="7">
        <f t="shared" si="18"/>
        <v>0.18</v>
      </c>
      <c r="L118" s="7">
        <f t="shared" si="18"/>
        <v>0.1</v>
      </c>
      <c r="M118" s="7">
        <f t="shared" si="18"/>
        <v>19.67</v>
      </c>
      <c r="N118" s="7">
        <f t="shared" si="18"/>
        <v>273.67</v>
      </c>
      <c r="O118" s="7">
        <f t="shared" si="18"/>
        <v>2</v>
      </c>
      <c r="P118" s="25"/>
    </row>
    <row r="119" spans="1:16" ht="15.75" thickBot="1">
      <c r="A119" s="27"/>
      <c r="B119" s="27"/>
      <c r="C119" s="17"/>
      <c r="D119" s="6"/>
      <c r="E119" s="6"/>
      <c r="F119" s="6"/>
      <c r="G119" s="6"/>
      <c r="H119" s="6"/>
      <c r="I119" s="6"/>
      <c r="J119" s="12"/>
      <c r="K119" s="32"/>
      <c r="L119" s="32"/>
      <c r="M119" s="32"/>
      <c r="N119" s="32"/>
      <c r="O119" s="32"/>
      <c r="P119" s="25"/>
    </row>
    <row r="120" spans="1:16" ht="15.75" thickBot="1">
      <c r="A120" s="27"/>
      <c r="B120" s="27"/>
      <c r="C120" s="17" t="s">
        <v>8</v>
      </c>
      <c r="D120" s="6"/>
      <c r="E120" s="14">
        <f>E118+E113+E98+E104</f>
        <v>65.32000000000001</v>
      </c>
      <c r="F120" s="14">
        <f>SUM(F98+F104+F113+F118)</f>
        <v>40.89</v>
      </c>
      <c r="G120" s="7">
        <f>G118+G113+G98</f>
        <v>0</v>
      </c>
      <c r="H120" s="14">
        <f aca="true" t="shared" si="19" ref="H120:O120">SUM(H98+H104+H113+H118)</f>
        <v>38.040000000000006</v>
      </c>
      <c r="I120" s="14">
        <f t="shared" si="19"/>
        <v>213.35</v>
      </c>
      <c r="J120" s="14">
        <f t="shared" si="19"/>
        <v>1365.1599999999999</v>
      </c>
      <c r="K120" s="14">
        <f t="shared" si="19"/>
        <v>0.8899999999999999</v>
      </c>
      <c r="L120" s="14">
        <f t="shared" si="19"/>
        <v>0.5</v>
      </c>
      <c r="M120" s="14">
        <f t="shared" si="19"/>
        <v>79.8</v>
      </c>
      <c r="N120" s="14">
        <f t="shared" si="19"/>
        <v>571.8499999999999</v>
      </c>
      <c r="O120" s="14">
        <f t="shared" si="19"/>
        <v>17.24</v>
      </c>
      <c r="P120" s="25"/>
    </row>
    <row r="121" spans="1:16" ht="24.75" thickBot="1">
      <c r="A121" s="27"/>
      <c r="B121" s="27"/>
      <c r="C121" s="17" t="s">
        <v>9</v>
      </c>
      <c r="D121" s="6"/>
      <c r="E121" s="6"/>
      <c r="F121" s="34">
        <f>F120*4/I120</f>
        <v>0.7666276072181861</v>
      </c>
      <c r="G121" s="34"/>
      <c r="H121" s="34">
        <f>H120*4/I120</f>
        <v>0.7131942816967426</v>
      </c>
      <c r="I121" s="34">
        <v>4</v>
      </c>
      <c r="J121" s="10"/>
      <c r="K121" s="32"/>
      <c r="L121" s="32"/>
      <c r="M121" s="32"/>
      <c r="N121" s="32"/>
      <c r="O121" s="32"/>
      <c r="P121" s="25"/>
    </row>
    <row r="122" spans="1:16" ht="15.75" thickBot="1">
      <c r="A122" s="55" t="s">
        <v>14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7"/>
      <c r="P122" s="25"/>
    </row>
    <row r="123" spans="1:16" ht="15.75" thickBot="1">
      <c r="A123" s="55" t="s">
        <v>3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7"/>
      <c r="P123" s="25"/>
    </row>
    <row r="124" spans="1:16" ht="24.75" thickBot="1">
      <c r="A124" s="27"/>
      <c r="B124" s="27">
        <v>184</v>
      </c>
      <c r="C124" s="17" t="s">
        <v>35</v>
      </c>
      <c r="D124" s="6" t="s">
        <v>47</v>
      </c>
      <c r="E124" s="6">
        <v>6.8</v>
      </c>
      <c r="F124" s="6">
        <v>7</v>
      </c>
      <c r="G124" s="6">
        <v>2.44</v>
      </c>
      <c r="H124" s="6">
        <v>9.47</v>
      </c>
      <c r="I124" s="6">
        <v>25</v>
      </c>
      <c r="J124" s="10">
        <v>222.4</v>
      </c>
      <c r="K124" s="29">
        <v>0.19</v>
      </c>
      <c r="L124" s="29">
        <v>0.1</v>
      </c>
      <c r="M124" s="29">
        <v>1.33</v>
      </c>
      <c r="N124" s="29">
        <v>129.3</v>
      </c>
      <c r="O124" s="29">
        <v>4</v>
      </c>
      <c r="P124" s="25"/>
    </row>
    <row r="125" spans="1:16" ht="15.75" thickBot="1">
      <c r="A125" s="27"/>
      <c r="B125" s="27">
        <v>430</v>
      </c>
      <c r="C125" s="17" t="s">
        <v>6</v>
      </c>
      <c r="D125" s="6">
        <v>200</v>
      </c>
      <c r="E125" s="6">
        <v>0.63</v>
      </c>
      <c r="F125" s="6">
        <v>0.1</v>
      </c>
      <c r="G125" s="6">
        <v>0</v>
      </c>
      <c r="H125" s="6">
        <v>0</v>
      </c>
      <c r="I125" s="6">
        <v>9.7</v>
      </c>
      <c r="J125" s="10">
        <v>37</v>
      </c>
      <c r="K125" s="29">
        <v>0</v>
      </c>
      <c r="L125" s="29">
        <v>0</v>
      </c>
      <c r="M125" s="29">
        <v>0</v>
      </c>
      <c r="N125" s="29">
        <v>5</v>
      </c>
      <c r="O125" s="29">
        <v>1</v>
      </c>
      <c r="P125" s="25"/>
    </row>
    <row r="126" spans="1:16" ht="15.75" thickBot="1">
      <c r="A126" s="41"/>
      <c r="B126" s="41" t="s">
        <v>25</v>
      </c>
      <c r="C126" s="17" t="s">
        <v>121</v>
      </c>
      <c r="D126" s="6">
        <v>35</v>
      </c>
      <c r="E126" s="6">
        <v>1.65</v>
      </c>
      <c r="F126" s="6">
        <v>2.63</v>
      </c>
      <c r="G126" s="6">
        <v>0</v>
      </c>
      <c r="H126" s="6">
        <v>1.3</v>
      </c>
      <c r="I126" s="6">
        <v>17.99</v>
      </c>
      <c r="J126" s="10">
        <v>91.7</v>
      </c>
      <c r="K126" s="29">
        <v>0.04</v>
      </c>
      <c r="L126" s="29">
        <v>0.01</v>
      </c>
      <c r="M126" s="29">
        <v>0</v>
      </c>
      <c r="N126" s="29">
        <v>7.6</v>
      </c>
      <c r="O126" s="29">
        <v>0.48</v>
      </c>
      <c r="P126" s="25"/>
    </row>
    <row r="127" spans="1:16" ht="15.75" thickBot="1">
      <c r="A127" s="27"/>
      <c r="B127" s="27"/>
      <c r="C127" s="31"/>
      <c r="D127" s="6"/>
      <c r="E127" s="7">
        <f aca="true" t="shared" si="20" ref="E127:J127">SUM(E124:E126)</f>
        <v>9.08</v>
      </c>
      <c r="F127" s="7">
        <f t="shared" si="20"/>
        <v>9.73</v>
      </c>
      <c r="G127" s="7">
        <f t="shared" si="20"/>
        <v>2.44</v>
      </c>
      <c r="H127" s="7">
        <f t="shared" si="20"/>
        <v>10.770000000000001</v>
      </c>
      <c r="I127" s="7">
        <f t="shared" si="20"/>
        <v>52.69</v>
      </c>
      <c r="J127" s="35">
        <f t="shared" si="20"/>
        <v>351.09999999999997</v>
      </c>
      <c r="K127" s="35">
        <f>SUM(K124:K126)</f>
        <v>0.23</v>
      </c>
      <c r="L127" s="35">
        <f>SUM(L124:L126)</f>
        <v>0.11</v>
      </c>
      <c r="M127" s="35">
        <f>SUM(M124:M126)</f>
        <v>1.33</v>
      </c>
      <c r="N127" s="35">
        <f>SUM(N124:N126)</f>
        <v>141.9</v>
      </c>
      <c r="O127" s="20">
        <f>SUM(O124:O126)</f>
        <v>5.48</v>
      </c>
      <c r="P127" s="25"/>
    </row>
    <row r="128" spans="1:16" ht="15.75" thickBot="1">
      <c r="A128" s="27"/>
      <c r="B128" s="27"/>
      <c r="C128" s="31"/>
      <c r="D128" s="6"/>
      <c r="E128" s="6"/>
      <c r="F128" s="6"/>
      <c r="G128" s="6"/>
      <c r="H128" s="6"/>
      <c r="I128" s="6"/>
      <c r="J128" s="12"/>
      <c r="K128" s="32"/>
      <c r="L128" s="32"/>
      <c r="M128" s="32"/>
      <c r="N128" s="32"/>
      <c r="O128" s="32"/>
      <c r="P128" s="25"/>
    </row>
    <row r="129" spans="1:16" ht="15.75" thickBot="1">
      <c r="A129" s="55" t="s">
        <v>65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7"/>
      <c r="P129" s="25"/>
    </row>
    <row r="130" spans="1:16" ht="15.75" thickBot="1">
      <c r="A130" s="27"/>
      <c r="B130" s="27" t="s">
        <v>25</v>
      </c>
      <c r="C130" s="17" t="s">
        <v>7</v>
      </c>
      <c r="D130" s="6">
        <v>75</v>
      </c>
      <c r="E130" s="6">
        <v>4.03</v>
      </c>
      <c r="F130" s="6">
        <v>0.5</v>
      </c>
      <c r="G130" s="6">
        <v>0</v>
      </c>
      <c r="H130" s="6">
        <v>0.35</v>
      </c>
      <c r="I130" s="6">
        <v>16.7</v>
      </c>
      <c r="J130" s="10">
        <v>76.8</v>
      </c>
      <c r="K130" s="29">
        <v>0.03</v>
      </c>
      <c r="L130" s="29">
        <v>0.04</v>
      </c>
      <c r="M130" s="29">
        <v>8</v>
      </c>
      <c r="N130" s="29">
        <v>6.4</v>
      </c>
      <c r="O130" s="29">
        <v>2.76</v>
      </c>
      <c r="P130" s="25"/>
    </row>
    <row r="131" spans="1:16" ht="15.75" thickBot="1">
      <c r="A131" s="27"/>
      <c r="B131" s="27"/>
      <c r="C131" s="15"/>
      <c r="D131" s="13"/>
      <c r="E131" s="13"/>
      <c r="F131" s="13"/>
      <c r="G131" s="13"/>
      <c r="H131" s="13"/>
      <c r="I131" s="13"/>
      <c r="J131" s="21"/>
      <c r="K131" s="32"/>
      <c r="L131" s="32"/>
      <c r="M131" s="32"/>
      <c r="N131" s="32"/>
      <c r="O131" s="32"/>
      <c r="P131" s="25"/>
    </row>
    <row r="132" spans="1:16" ht="15.75" thickBot="1">
      <c r="A132" s="27"/>
      <c r="B132" s="27"/>
      <c r="C132" s="15"/>
      <c r="D132" s="13"/>
      <c r="E132" s="13"/>
      <c r="F132" s="13"/>
      <c r="G132" s="13"/>
      <c r="H132" s="13"/>
      <c r="I132" s="13"/>
      <c r="J132" s="21"/>
      <c r="K132" s="32"/>
      <c r="L132" s="32"/>
      <c r="M132" s="32"/>
      <c r="N132" s="32"/>
      <c r="O132" s="32"/>
      <c r="P132" s="25"/>
    </row>
    <row r="133" spans="1:16" ht="15.75" thickBot="1">
      <c r="A133" s="27"/>
      <c r="B133" s="27"/>
      <c r="C133" s="15"/>
      <c r="D133" s="13"/>
      <c r="E133" s="14">
        <f aca="true" t="shared" si="21" ref="E133:O133">SUM(E130:E132)</f>
        <v>4.03</v>
      </c>
      <c r="F133" s="14">
        <f t="shared" si="21"/>
        <v>0.5</v>
      </c>
      <c r="G133" s="14">
        <f t="shared" si="21"/>
        <v>0</v>
      </c>
      <c r="H133" s="14">
        <f t="shared" si="21"/>
        <v>0.35</v>
      </c>
      <c r="I133" s="14">
        <f t="shared" si="21"/>
        <v>16.7</v>
      </c>
      <c r="J133" s="14">
        <f t="shared" si="21"/>
        <v>76.8</v>
      </c>
      <c r="K133" s="14">
        <f t="shared" si="21"/>
        <v>0.03</v>
      </c>
      <c r="L133" s="14">
        <f t="shared" si="21"/>
        <v>0.04</v>
      </c>
      <c r="M133" s="14">
        <f t="shared" si="21"/>
        <v>8</v>
      </c>
      <c r="N133" s="14">
        <f t="shared" si="21"/>
        <v>6.4</v>
      </c>
      <c r="O133" s="14">
        <f t="shared" si="21"/>
        <v>2.76</v>
      </c>
      <c r="P133" s="25"/>
    </row>
    <row r="134" spans="1:16" ht="15.75" thickBot="1">
      <c r="A134" s="55" t="s">
        <v>4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7"/>
      <c r="P134" s="25"/>
    </row>
    <row r="135" spans="1:16" ht="24.75" thickBot="1">
      <c r="A135" s="27"/>
      <c r="B135" s="27">
        <v>71</v>
      </c>
      <c r="C135" s="17" t="s">
        <v>64</v>
      </c>
      <c r="D135" s="6">
        <v>60</v>
      </c>
      <c r="E135" s="6">
        <v>2.16</v>
      </c>
      <c r="F135" s="6">
        <v>0.6</v>
      </c>
      <c r="G135" s="6">
        <v>0</v>
      </c>
      <c r="H135" s="6">
        <v>4.2</v>
      </c>
      <c r="I135" s="6">
        <v>16.27</v>
      </c>
      <c r="J135" s="10">
        <v>65.7</v>
      </c>
      <c r="K135" s="29">
        <v>0.02</v>
      </c>
      <c r="L135" s="29">
        <v>0.01</v>
      </c>
      <c r="M135" s="29">
        <v>4.2</v>
      </c>
      <c r="N135" s="29">
        <v>28.8</v>
      </c>
      <c r="O135" s="29">
        <v>1.14</v>
      </c>
      <c r="P135" s="25"/>
    </row>
    <row r="136" spans="1:16" ht="15.75" thickBot="1">
      <c r="A136" s="27"/>
      <c r="B136" s="27">
        <v>89</v>
      </c>
      <c r="C136" s="17" t="s">
        <v>83</v>
      </c>
      <c r="D136" s="6" t="s">
        <v>45</v>
      </c>
      <c r="E136" s="6">
        <v>5.16</v>
      </c>
      <c r="F136" s="6">
        <v>2</v>
      </c>
      <c r="G136" s="6">
        <v>0.28</v>
      </c>
      <c r="H136" s="6">
        <v>5.8</v>
      </c>
      <c r="I136" s="6">
        <v>17.2</v>
      </c>
      <c r="J136" s="10">
        <v>163</v>
      </c>
      <c r="K136" s="29">
        <v>0.09</v>
      </c>
      <c r="L136" s="29">
        <v>0.05</v>
      </c>
      <c r="M136" s="29">
        <v>8</v>
      </c>
      <c r="N136" s="29">
        <v>34</v>
      </c>
      <c r="O136" s="29">
        <v>1</v>
      </c>
      <c r="P136" s="25"/>
    </row>
    <row r="137" spans="1:16" ht="15.75" thickBot="1">
      <c r="A137" s="27"/>
      <c r="B137" s="30">
        <v>258</v>
      </c>
      <c r="C137" s="17" t="s">
        <v>49</v>
      </c>
      <c r="D137" s="6" t="s">
        <v>116</v>
      </c>
      <c r="E137" s="6">
        <v>21.17</v>
      </c>
      <c r="F137" s="6">
        <v>11.4</v>
      </c>
      <c r="G137" s="6">
        <v>1.58</v>
      </c>
      <c r="H137" s="6">
        <v>11.7</v>
      </c>
      <c r="I137" s="6">
        <v>20.9</v>
      </c>
      <c r="J137" s="13">
        <v>282.3</v>
      </c>
      <c r="K137" s="29">
        <v>0.17</v>
      </c>
      <c r="L137" s="29">
        <v>0.1</v>
      </c>
      <c r="M137" s="29">
        <v>8.33</v>
      </c>
      <c r="N137" s="29">
        <v>35</v>
      </c>
      <c r="O137" s="29">
        <v>5</v>
      </c>
      <c r="P137" s="25"/>
    </row>
    <row r="138" spans="1:16" ht="24" customHeight="1" thickBot="1">
      <c r="A138" s="27"/>
      <c r="B138" s="28">
        <v>442</v>
      </c>
      <c r="C138" s="17" t="s">
        <v>17</v>
      </c>
      <c r="D138" s="6">
        <v>180</v>
      </c>
      <c r="E138" s="6">
        <v>7.51</v>
      </c>
      <c r="F138" s="6">
        <v>1.04</v>
      </c>
      <c r="G138" s="6">
        <v>0</v>
      </c>
      <c r="H138" s="6">
        <v>0</v>
      </c>
      <c r="I138" s="6">
        <v>26.96</v>
      </c>
      <c r="J138" s="10">
        <v>107.47</v>
      </c>
      <c r="K138" s="29">
        <v>0.02</v>
      </c>
      <c r="L138" s="29">
        <v>0.01</v>
      </c>
      <c r="M138" s="29">
        <v>0</v>
      </c>
      <c r="N138" s="29">
        <v>21</v>
      </c>
      <c r="O138" s="29">
        <v>0.7</v>
      </c>
      <c r="P138" s="25"/>
    </row>
    <row r="139" spans="1:16" ht="15.75" thickBot="1">
      <c r="A139" s="41"/>
      <c r="B139" s="41"/>
      <c r="C139" s="17"/>
      <c r="D139" s="6"/>
      <c r="E139" s="6">
        <v>1.92</v>
      </c>
      <c r="F139" s="6"/>
      <c r="G139" s="6">
        <v>0</v>
      </c>
      <c r="H139" s="6"/>
      <c r="I139" s="6"/>
      <c r="J139" s="10"/>
      <c r="K139" s="29"/>
      <c r="L139" s="29"/>
      <c r="M139" s="29"/>
      <c r="N139" s="29"/>
      <c r="O139" s="29"/>
      <c r="P139" s="25"/>
    </row>
    <row r="140" spans="1:16" ht="15.75" thickBot="1">
      <c r="A140" s="27"/>
      <c r="B140" s="27" t="s">
        <v>25</v>
      </c>
      <c r="C140" s="17" t="s">
        <v>76</v>
      </c>
      <c r="D140" s="6">
        <v>45</v>
      </c>
      <c r="E140" s="6">
        <v>1.23</v>
      </c>
      <c r="F140" s="6">
        <v>1.93</v>
      </c>
      <c r="G140" s="6">
        <v>0</v>
      </c>
      <c r="H140" s="6">
        <v>0.35</v>
      </c>
      <c r="I140" s="6">
        <v>9.74</v>
      </c>
      <c r="J140" s="10">
        <v>50.75</v>
      </c>
      <c r="K140" s="29">
        <v>0.06</v>
      </c>
      <c r="L140" s="29">
        <v>0.03</v>
      </c>
      <c r="M140" s="29">
        <v>0</v>
      </c>
      <c r="N140" s="29">
        <v>10.15</v>
      </c>
      <c r="O140" s="29">
        <v>1.26</v>
      </c>
      <c r="P140" s="25"/>
    </row>
    <row r="141" spans="1:16" ht="15.75" thickBot="1">
      <c r="A141" s="27"/>
      <c r="B141" s="27"/>
      <c r="C141" s="17"/>
      <c r="D141" s="6"/>
      <c r="E141" s="7">
        <f aca="true" t="shared" si="22" ref="E141:O141">SUM(E135:E140)</f>
        <v>39.15</v>
      </c>
      <c r="F141" s="7">
        <f t="shared" si="22"/>
        <v>16.97</v>
      </c>
      <c r="G141" s="7">
        <f t="shared" si="22"/>
        <v>1.86</v>
      </c>
      <c r="H141" s="7">
        <f t="shared" si="22"/>
        <v>22.05</v>
      </c>
      <c r="I141" s="7">
        <f t="shared" si="22"/>
        <v>91.07</v>
      </c>
      <c r="J141" s="7">
        <f t="shared" si="22"/>
        <v>669.22</v>
      </c>
      <c r="K141" s="35">
        <f t="shared" si="22"/>
        <v>0.36000000000000004</v>
      </c>
      <c r="L141" s="35">
        <f t="shared" si="22"/>
        <v>0.2</v>
      </c>
      <c r="M141" s="35">
        <f t="shared" si="22"/>
        <v>20.53</v>
      </c>
      <c r="N141" s="35">
        <f t="shared" si="22"/>
        <v>128.95</v>
      </c>
      <c r="O141" s="20">
        <f t="shared" si="22"/>
        <v>9.1</v>
      </c>
      <c r="P141" s="25"/>
    </row>
    <row r="142" spans="1:16" ht="15.75" thickBot="1">
      <c r="A142" s="27"/>
      <c r="B142" s="27"/>
      <c r="C142" s="17"/>
      <c r="D142" s="6"/>
      <c r="E142" s="6"/>
      <c r="F142" s="7"/>
      <c r="G142" s="7"/>
      <c r="H142" s="7"/>
      <c r="I142" s="7"/>
      <c r="J142" s="12"/>
      <c r="K142" s="32"/>
      <c r="L142" s="32"/>
      <c r="M142" s="32"/>
      <c r="N142" s="32"/>
      <c r="O142" s="32"/>
      <c r="P142" s="25"/>
    </row>
    <row r="143" spans="1:16" ht="15.75" thickBot="1">
      <c r="A143" s="55" t="s">
        <v>5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7"/>
      <c r="P143" s="25"/>
    </row>
    <row r="144" spans="1:16" ht="15.75" thickBot="1">
      <c r="A144" s="27"/>
      <c r="B144" s="4">
        <v>14</v>
      </c>
      <c r="C144" s="16" t="s">
        <v>27</v>
      </c>
      <c r="D144" s="1">
        <v>10</v>
      </c>
      <c r="E144" s="1">
        <v>3.69</v>
      </c>
      <c r="F144" s="1">
        <v>2.3</v>
      </c>
      <c r="G144" s="1">
        <v>4.02</v>
      </c>
      <c r="H144" s="1">
        <v>4.1</v>
      </c>
      <c r="I144" s="1">
        <v>0</v>
      </c>
      <c r="J144" s="9">
        <v>55.5</v>
      </c>
      <c r="K144" s="24">
        <v>0.01</v>
      </c>
      <c r="L144" s="24">
        <v>0.01</v>
      </c>
      <c r="M144" s="24">
        <v>0</v>
      </c>
      <c r="N144" s="24">
        <v>132</v>
      </c>
      <c r="O144" s="24">
        <v>0.15</v>
      </c>
      <c r="P144" s="25"/>
    </row>
    <row r="145" spans="1:16" ht="15.75" thickBot="1">
      <c r="A145" s="27"/>
      <c r="B145" s="41" t="s">
        <v>25</v>
      </c>
      <c r="C145" s="17" t="s">
        <v>121</v>
      </c>
      <c r="D145" s="6">
        <v>35</v>
      </c>
      <c r="E145" s="6">
        <v>1.65</v>
      </c>
      <c r="F145" s="6">
        <v>2.63</v>
      </c>
      <c r="G145" s="6">
        <v>0</v>
      </c>
      <c r="H145" s="6">
        <v>1.3</v>
      </c>
      <c r="I145" s="6">
        <v>17.99</v>
      </c>
      <c r="J145" s="10">
        <v>91.7</v>
      </c>
      <c r="K145" s="29">
        <v>0.04</v>
      </c>
      <c r="L145" s="29">
        <v>0.01</v>
      </c>
      <c r="M145" s="29">
        <v>0</v>
      </c>
      <c r="N145" s="29">
        <v>7.6</v>
      </c>
      <c r="O145" s="29">
        <v>0.48</v>
      </c>
      <c r="P145" s="25"/>
    </row>
    <row r="146" spans="1:16" ht="15.75" thickBot="1">
      <c r="A146" s="41"/>
      <c r="B146" s="27">
        <v>433</v>
      </c>
      <c r="C146" s="17" t="s">
        <v>33</v>
      </c>
      <c r="D146" s="6">
        <v>200</v>
      </c>
      <c r="E146" s="6">
        <v>4.98</v>
      </c>
      <c r="F146" s="6">
        <v>2.9</v>
      </c>
      <c r="G146" s="6">
        <v>0</v>
      </c>
      <c r="H146" s="6">
        <v>2.5</v>
      </c>
      <c r="I146" s="6">
        <v>24.8</v>
      </c>
      <c r="J146" s="10">
        <v>124</v>
      </c>
      <c r="K146" s="29">
        <v>0.04</v>
      </c>
      <c r="L146" s="29">
        <v>0.02</v>
      </c>
      <c r="M146" s="29">
        <v>1</v>
      </c>
      <c r="N146" s="29">
        <v>121</v>
      </c>
      <c r="O146" s="29">
        <v>1</v>
      </c>
      <c r="P146" s="25"/>
    </row>
    <row r="147" spans="1:16" ht="15.75" thickBot="1">
      <c r="A147" s="27"/>
      <c r="B147" s="27"/>
      <c r="C147" s="17"/>
      <c r="D147" s="6"/>
      <c r="E147" s="7">
        <f aca="true" t="shared" si="23" ref="E147:O147">SUM(E144:E146)</f>
        <v>10.32</v>
      </c>
      <c r="F147" s="6">
        <f t="shared" si="23"/>
        <v>7.83</v>
      </c>
      <c r="G147" s="6">
        <f t="shared" si="23"/>
        <v>4.02</v>
      </c>
      <c r="H147" s="45">
        <f t="shared" si="23"/>
        <v>7.8999999999999995</v>
      </c>
      <c r="I147" s="45">
        <f t="shared" si="23"/>
        <v>42.79</v>
      </c>
      <c r="J147" s="35">
        <f t="shared" si="23"/>
        <v>271.2</v>
      </c>
      <c r="K147" s="35">
        <f t="shared" si="23"/>
        <v>0.09</v>
      </c>
      <c r="L147" s="35">
        <f t="shared" si="23"/>
        <v>0.04</v>
      </c>
      <c r="M147" s="35">
        <f t="shared" si="23"/>
        <v>1</v>
      </c>
      <c r="N147" s="46">
        <f t="shared" si="23"/>
        <v>260.6</v>
      </c>
      <c r="O147" s="22">
        <f t="shared" si="23"/>
        <v>1.63</v>
      </c>
      <c r="P147" s="25">
        <v>1</v>
      </c>
    </row>
    <row r="148" spans="1:16" ht="15.75" thickBot="1">
      <c r="A148" s="27"/>
      <c r="B148" s="27"/>
      <c r="C148" s="17"/>
      <c r="D148" s="6"/>
      <c r="E148" s="6"/>
      <c r="F148" s="6"/>
      <c r="G148" s="6"/>
      <c r="H148" s="45"/>
      <c r="I148" s="45"/>
      <c r="J148" s="12"/>
      <c r="K148" s="32"/>
      <c r="L148" s="32"/>
      <c r="M148" s="32"/>
      <c r="N148" s="47"/>
      <c r="O148" s="47"/>
      <c r="P148" s="25"/>
    </row>
    <row r="149" spans="1:16" ht="15.75" thickBot="1">
      <c r="A149" s="27"/>
      <c r="B149" s="27"/>
      <c r="C149" s="17" t="s">
        <v>8</v>
      </c>
      <c r="D149" s="6"/>
      <c r="E149" s="14">
        <f>E147+E141+E127+E133</f>
        <v>62.58</v>
      </c>
      <c r="F149" s="14">
        <f>SUM(F127+F133+F141+F147)</f>
        <v>35.03</v>
      </c>
      <c r="G149" s="7">
        <f>G147+G141+G127</f>
        <v>8.32</v>
      </c>
      <c r="H149" s="14">
        <f aca="true" t="shared" si="24" ref="H149:O149">SUM(H127+H133+H141+H147)</f>
        <v>41.07</v>
      </c>
      <c r="I149" s="14">
        <f t="shared" si="24"/>
        <v>203.24999999999997</v>
      </c>
      <c r="J149" s="14">
        <f t="shared" si="24"/>
        <v>1368.32</v>
      </c>
      <c r="K149" s="14">
        <f t="shared" si="24"/>
        <v>0.7100000000000001</v>
      </c>
      <c r="L149" s="14">
        <f t="shared" si="24"/>
        <v>0.38999999999999996</v>
      </c>
      <c r="M149" s="14">
        <f t="shared" si="24"/>
        <v>30.86</v>
      </c>
      <c r="N149" s="14">
        <f t="shared" si="24"/>
        <v>537.85</v>
      </c>
      <c r="O149" s="14">
        <f t="shared" si="24"/>
        <v>18.97</v>
      </c>
      <c r="P149" s="25"/>
    </row>
    <row r="150" spans="1:16" ht="24.75" thickBot="1">
      <c r="A150" s="27"/>
      <c r="B150" s="27"/>
      <c r="C150" s="17" t="s">
        <v>15</v>
      </c>
      <c r="D150" s="6"/>
      <c r="E150" s="6"/>
      <c r="F150" s="34">
        <f>F149*4/I149</f>
        <v>0.6893972939729398</v>
      </c>
      <c r="G150" s="34"/>
      <c r="H150" s="34">
        <f>H149*4/I149</f>
        <v>0.8082656826568266</v>
      </c>
      <c r="I150" s="34">
        <v>4</v>
      </c>
      <c r="J150" s="10"/>
      <c r="K150" s="32"/>
      <c r="L150" s="32"/>
      <c r="M150" s="32"/>
      <c r="N150" s="32"/>
      <c r="O150" s="32"/>
      <c r="P150" s="25"/>
    </row>
    <row r="151" spans="1:16" ht="15.75" thickBot="1">
      <c r="A151" s="55" t="s">
        <v>16</v>
      </c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7"/>
      <c r="P151" s="25"/>
    </row>
    <row r="152" spans="1:16" ht="15.75" thickBot="1">
      <c r="A152" s="55" t="s">
        <v>3</v>
      </c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7"/>
      <c r="P152" s="25"/>
    </row>
    <row r="153" spans="1:16" ht="15.75" customHeight="1" thickBot="1">
      <c r="A153" s="27"/>
      <c r="B153" s="27">
        <v>211</v>
      </c>
      <c r="C153" s="17" t="s">
        <v>67</v>
      </c>
      <c r="D153" s="6">
        <v>200</v>
      </c>
      <c r="E153" s="6">
        <v>8.16</v>
      </c>
      <c r="F153" s="6">
        <v>9.6</v>
      </c>
      <c r="G153" s="6"/>
      <c r="H153" s="6">
        <v>9.9</v>
      </c>
      <c r="I153" s="6">
        <v>26.3</v>
      </c>
      <c r="J153" s="10">
        <v>234.7</v>
      </c>
      <c r="K153" s="29">
        <v>0.07</v>
      </c>
      <c r="L153" s="29">
        <v>0.03</v>
      </c>
      <c r="M153" s="29">
        <v>0</v>
      </c>
      <c r="N153" s="29">
        <v>120.3</v>
      </c>
      <c r="O153" s="29">
        <v>1.05</v>
      </c>
      <c r="P153" s="25"/>
    </row>
    <row r="154" spans="1:16" ht="15.75" customHeight="1" thickBot="1">
      <c r="A154" s="27"/>
      <c r="B154" s="27" t="s">
        <v>25</v>
      </c>
      <c r="C154" s="17" t="s">
        <v>86</v>
      </c>
      <c r="D154" s="6">
        <v>60</v>
      </c>
      <c r="E154" s="6"/>
      <c r="F154" s="6">
        <v>0.3</v>
      </c>
      <c r="G154" s="6"/>
      <c r="H154" s="6">
        <v>0</v>
      </c>
      <c r="I154" s="6">
        <v>0.9</v>
      </c>
      <c r="J154" s="10">
        <v>4.9</v>
      </c>
      <c r="K154" s="29">
        <v>0</v>
      </c>
      <c r="L154" s="29">
        <v>0</v>
      </c>
      <c r="M154" s="29">
        <v>3.5</v>
      </c>
      <c r="N154" s="29">
        <v>8</v>
      </c>
      <c r="O154" s="29">
        <v>0.3</v>
      </c>
      <c r="P154" s="25"/>
    </row>
    <row r="155" spans="1:16" ht="15.75" thickBot="1">
      <c r="A155" s="27"/>
      <c r="B155" s="27">
        <v>430</v>
      </c>
      <c r="C155" s="17" t="s">
        <v>6</v>
      </c>
      <c r="D155" s="6">
        <v>200</v>
      </c>
      <c r="E155" s="6">
        <v>0.63</v>
      </c>
      <c r="F155" s="6">
        <v>0.1</v>
      </c>
      <c r="G155" s="6">
        <v>0</v>
      </c>
      <c r="H155" s="6">
        <v>0</v>
      </c>
      <c r="I155" s="6">
        <v>9.7</v>
      </c>
      <c r="J155" s="10">
        <v>37</v>
      </c>
      <c r="K155" s="29">
        <v>0</v>
      </c>
      <c r="L155" s="29">
        <v>0</v>
      </c>
      <c r="M155" s="29">
        <v>0</v>
      </c>
      <c r="N155" s="29">
        <v>5</v>
      </c>
      <c r="O155" s="29">
        <v>1</v>
      </c>
      <c r="P155" s="25"/>
    </row>
    <row r="156" spans="1:16" ht="15.75" thickBot="1">
      <c r="A156" s="27"/>
      <c r="B156" s="27" t="s">
        <v>25</v>
      </c>
      <c r="C156" s="17" t="s">
        <v>121</v>
      </c>
      <c r="D156" s="6">
        <v>35</v>
      </c>
      <c r="E156" s="6">
        <v>1.65</v>
      </c>
      <c r="F156" s="6">
        <v>2.63</v>
      </c>
      <c r="G156" s="6">
        <v>0</v>
      </c>
      <c r="H156" s="6">
        <v>1.02</v>
      </c>
      <c r="I156" s="6">
        <v>17.99</v>
      </c>
      <c r="J156" s="10">
        <v>91.7</v>
      </c>
      <c r="K156" s="29">
        <v>0.02</v>
      </c>
      <c r="L156" s="29">
        <v>0.01</v>
      </c>
      <c r="M156" s="29">
        <v>0</v>
      </c>
      <c r="N156" s="29">
        <v>3.33</v>
      </c>
      <c r="O156" s="29">
        <v>0.21</v>
      </c>
      <c r="P156" s="25"/>
    </row>
    <row r="157" spans="1:16" ht="15.75" thickBot="1">
      <c r="A157" s="27"/>
      <c r="B157" s="27"/>
      <c r="C157" s="31"/>
      <c r="D157" s="6"/>
      <c r="E157" s="7">
        <f aca="true" t="shared" si="25" ref="E157:J157">SUM(E153:E156)</f>
        <v>10.440000000000001</v>
      </c>
      <c r="F157" s="7">
        <f t="shared" si="25"/>
        <v>12.629999999999999</v>
      </c>
      <c r="G157" s="7">
        <f t="shared" si="25"/>
        <v>0</v>
      </c>
      <c r="H157" s="7">
        <f t="shared" si="25"/>
        <v>10.92</v>
      </c>
      <c r="I157" s="7">
        <f t="shared" si="25"/>
        <v>54.89</v>
      </c>
      <c r="J157" s="35">
        <f t="shared" si="25"/>
        <v>368.3</v>
      </c>
      <c r="K157" s="35">
        <f>SUM(K153:K156)</f>
        <v>0.09000000000000001</v>
      </c>
      <c r="L157" s="35">
        <f>SUM(L153:L156)</f>
        <v>0.04</v>
      </c>
      <c r="M157" s="35">
        <f>SUM(M153:M156)</f>
        <v>3.5</v>
      </c>
      <c r="N157" s="35">
        <f>SUM(N153:N156)</f>
        <v>136.63000000000002</v>
      </c>
      <c r="O157" s="20">
        <f>SUM(O153:O156)</f>
        <v>2.56</v>
      </c>
      <c r="P157" s="25"/>
    </row>
    <row r="158" spans="1:16" ht="15.75" thickBot="1">
      <c r="A158" s="27"/>
      <c r="B158" s="27"/>
      <c r="C158" s="18"/>
      <c r="D158" s="7"/>
      <c r="E158" s="7"/>
      <c r="F158" s="7"/>
      <c r="G158" s="7"/>
      <c r="H158" s="7"/>
      <c r="I158" s="7"/>
      <c r="J158" s="43"/>
      <c r="K158" s="32"/>
      <c r="L158" s="32"/>
      <c r="M158" s="32"/>
      <c r="N158" s="32"/>
      <c r="O158" s="32"/>
      <c r="P158" s="25"/>
    </row>
    <row r="159" spans="1:16" ht="15.75" thickBot="1">
      <c r="A159" s="55" t="s">
        <v>65</v>
      </c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7"/>
      <c r="P159" s="25"/>
    </row>
    <row r="160" spans="1:16" ht="15.75" thickBot="1">
      <c r="A160" s="27"/>
      <c r="B160" s="27" t="s">
        <v>25</v>
      </c>
      <c r="C160" s="17" t="s">
        <v>7</v>
      </c>
      <c r="D160" s="6">
        <v>75</v>
      </c>
      <c r="E160" s="6">
        <v>3.8</v>
      </c>
      <c r="F160" s="6">
        <v>0.5</v>
      </c>
      <c r="G160" s="6">
        <v>0</v>
      </c>
      <c r="H160" s="6">
        <v>0.35</v>
      </c>
      <c r="I160" s="6">
        <v>16.7</v>
      </c>
      <c r="J160" s="10">
        <v>76.8</v>
      </c>
      <c r="K160" s="29">
        <v>0.03</v>
      </c>
      <c r="L160" s="29">
        <v>0.04</v>
      </c>
      <c r="M160" s="29">
        <v>8</v>
      </c>
      <c r="N160" s="29">
        <v>6.4</v>
      </c>
      <c r="O160" s="29">
        <v>0.48</v>
      </c>
      <c r="P160" s="25"/>
    </row>
    <row r="161" spans="1:16" ht="15.75" thickBot="1">
      <c r="A161" s="27"/>
      <c r="B161" s="27"/>
      <c r="C161" s="15"/>
      <c r="D161" s="13"/>
      <c r="E161" s="14">
        <f aca="true" t="shared" si="26" ref="E161:O161">SUM(E160:E160)</f>
        <v>3.8</v>
      </c>
      <c r="F161" s="14">
        <f t="shared" si="26"/>
        <v>0.5</v>
      </c>
      <c r="G161" s="14">
        <f t="shared" si="26"/>
        <v>0</v>
      </c>
      <c r="H161" s="14">
        <f t="shared" si="26"/>
        <v>0.35</v>
      </c>
      <c r="I161" s="14">
        <f t="shared" si="26"/>
        <v>16.7</v>
      </c>
      <c r="J161" s="14">
        <f t="shared" si="26"/>
        <v>76.8</v>
      </c>
      <c r="K161" s="14">
        <f t="shared" si="26"/>
        <v>0.03</v>
      </c>
      <c r="L161" s="14">
        <f t="shared" si="26"/>
        <v>0.04</v>
      </c>
      <c r="M161" s="14">
        <f t="shared" si="26"/>
        <v>8</v>
      </c>
      <c r="N161" s="14">
        <f t="shared" si="26"/>
        <v>6.4</v>
      </c>
      <c r="O161" s="14">
        <f t="shared" si="26"/>
        <v>0.48</v>
      </c>
      <c r="P161" s="25"/>
    </row>
    <row r="162" spans="1:16" ht="15.75" thickBot="1">
      <c r="A162" s="55" t="s">
        <v>4</v>
      </c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7"/>
      <c r="P162" s="25"/>
    </row>
    <row r="163" spans="1:16" ht="15.75" thickBot="1">
      <c r="A163" s="27"/>
      <c r="B163" s="27">
        <v>42</v>
      </c>
      <c r="C163" s="17" t="s">
        <v>100</v>
      </c>
      <c r="D163" s="6">
        <v>250</v>
      </c>
      <c r="E163" s="6">
        <v>5.4</v>
      </c>
      <c r="F163" s="6">
        <v>7.2</v>
      </c>
      <c r="G163" s="6">
        <v>2.4</v>
      </c>
      <c r="H163" s="6">
        <v>2.6</v>
      </c>
      <c r="I163" s="6">
        <v>16.6</v>
      </c>
      <c r="J163" s="10">
        <v>130.8</v>
      </c>
      <c r="K163" s="29">
        <v>0.04</v>
      </c>
      <c r="L163" s="29">
        <v>0.02</v>
      </c>
      <c r="M163" s="29">
        <v>20</v>
      </c>
      <c r="N163" s="29">
        <v>51</v>
      </c>
      <c r="O163" s="29">
        <v>0.7</v>
      </c>
      <c r="P163" s="25"/>
    </row>
    <row r="164" spans="1:16" ht="15.75" thickBot="1">
      <c r="A164" s="27"/>
      <c r="B164" s="30" t="s">
        <v>25</v>
      </c>
      <c r="C164" s="17" t="s">
        <v>87</v>
      </c>
      <c r="D164" s="6">
        <v>60</v>
      </c>
      <c r="E164" s="6"/>
      <c r="F164" s="6">
        <v>0.7</v>
      </c>
      <c r="G164" s="6"/>
      <c r="H164" s="6">
        <v>1.9</v>
      </c>
      <c r="I164" s="6">
        <v>3.9</v>
      </c>
      <c r="J164" s="10">
        <v>35.9</v>
      </c>
      <c r="K164" s="29">
        <v>0</v>
      </c>
      <c r="L164" s="29">
        <v>0</v>
      </c>
      <c r="M164" s="29">
        <v>1.8</v>
      </c>
      <c r="N164" s="29">
        <v>15.1</v>
      </c>
      <c r="O164" s="29">
        <v>0.5</v>
      </c>
      <c r="P164" s="25"/>
    </row>
    <row r="165" spans="1:16" ht="15.75" thickBot="1">
      <c r="A165" s="27"/>
      <c r="B165" s="30">
        <v>259</v>
      </c>
      <c r="C165" s="17" t="s">
        <v>106</v>
      </c>
      <c r="D165" s="6">
        <v>80</v>
      </c>
      <c r="E165" s="6">
        <v>24.07</v>
      </c>
      <c r="F165" s="6">
        <v>10.7</v>
      </c>
      <c r="G165" s="6">
        <v>0</v>
      </c>
      <c r="H165" s="6">
        <v>15.9</v>
      </c>
      <c r="I165" s="6">
        <v>6.1</v>
      </c>
      <c r="J165" s="13">
        <v>208</v>
      </c>
      <c r="K165" s="29">
        <v>0.04</v>
      </c>
      <c r="L165" s="29">
        <v>0.03</v>
      </c>
      <c r="M165" s="29">
        <v>1</v>
      </c>
      <c r="N165" s="29">
        <v>14</v>
      </c>
      <c r="O165" s="29">
        <v>2</v>
      </c>
      <c r="P165" s="25"/>
    </row>
    <row r="166" spans="1:16" ht="15.75" thickBot="1">
      <c r="A166" s="27"/>
      <c r="B166" s="27">
        <v>58</v>
      </c>
      <c r="C166" s="17" t="s">
        <v>115</v>
      </c>
      <c r="D166" s="6">
        <v>170</v>
      </c>
      <c r="E166" s="6">
        <v>5.38</v>
      </c>
      <c r="F166" s="6">
        <v>7.1</v>
      </c>
      <c r="G166" s="6">
        <v>0</v>
      </c>
      <c r="H166" s="6">
        <v>9.5</v>
      </c>
      <c r="I166" s="6">
        <v>44.6</v>
      </c>
      <c r="J166" s="10">
        <v>143.4</v>
      </c>
      <c r="K166" s="29">
        <v>0.3</v>
      </c>
      <c r="L166" s="29">
        <v>0.2</v>
      </c>
      <c r="M166" s="29">
        <v>0</v>
      </c>
      <c r="N166" s="29">
        <v>28.6</v>
      </c>
      <c r="O166" s="29">
        <v>3.33</v>
      </c>
      <c r="P166" s="25"/>
    </row>
    <row r="167" spans="1:16" ht="15.75" thickBot="1">
      <c r="A167" s="27"/>
      <c r="B167" s="27">
        <v>437</v>
      </c>
      <c r="C167" s="17" t="s">
        <v>81</v>
      </c>
      <c r="D167" s="6">
        <v>180</v>
      </c>
      <c r="E167" s="6">
        <v>1.84</v>
      </c>
      <c r="F167" s="6">
        <v>0.08</v>
      </c>
      <c r="G167" s="6">
        <v>0</v>
      </c>
      <c r="H167" s="6">
        <v>0.08</v>
      </c>
      <c r="I167" s="6">
        <v>18.68</v>
      </c>
      <c r="J167" s="10">
        <v>57.25</v>
      </c>
      <c r="K167" s="29">
        <v>0.01</v>
      </c>
      <c r="L167" s="29">
        <v>0.01</v>
      </c>
      <c r="M167" s="29">
        <v>3</v>
      </c>
      <c r="N167" s="29">
        <v>3</v>
      </c>
      <c r="O167" s="29">
        <v>5</v>
      </c>
      <c r="P167" s="25"/>
    </row>
    <row r="168" spans="1:16" ht="15.75" thickBot="1">
      <c r="A168" s="41"/>
      <c r="B168" s="41"/>
      <c r="C168" s="17"/>
      <c r="D168" s="6"/>
      <c r="E168" s="6">
        <v>1.92</v>
      </c>
      <c r="F168" s="6"/>
      <c r="G168" s="6">
        <v>0</v>
      </c>
      <c r="H168" s="6"/>
      <c r="I168" s="6"/>
      <c r="J168" s="10"/>
      <c r="K168" s="29"/>
      <c r="L168" s="29"/>
      <c r="M168" s="29"/>
      <c r="N168" s="29"/>
      <c r="O168" s="29">
        <v>0.48</v>
      </c>
      <c r="P168" s="25"/>
    </row>
    <row r="169" spans="1:16" ht="15.75" thickBot="1">
      <c r="A169" s="27"/>
      <c r="B169" s="27" t="s">
        <v>25</v>
      </c>
      <c r="C169" s="17" t="s">
        <v>76</v>
      </c>
      <c r="D169" s="6">
        <v>45</v>
      </c>
      <c r="E169" s="6">
        <v>1.41</v>
      </c>
      <c r="F169" s="6">
        <v>1.93</v>
      </c>
      <c r="G169" s="6">
        <v>0</v>
      </c>
      <c r="H169" s="6">
        <v>0.35</v>
      </c>
      <c r="I169" s="6">
        <v>9.74</v>
      </c>
      <c r="J169" s="10">
        <v>50.78</v>
      </c>
      <c r="K169" s="36">
        <v>0.07</v>
      </c>
      <c r="L169" s="36">
        <v>0.03</v>
      </c>
      <c r="M169" s="36">
        <v>0</v>
      </c>
      <c r="N169" s="36">
        <v>11.6</v>
      </c>
      <c r="O169" s="36">
        <v>1.44</v>
      </c>
      <c r="P169" s="25"/>
    </row>
    <row r="170" spans="1:16" ht="15.75" thickBot="1">
      <c r="A170" s="27"/>
      <c r="B170" s="27"/>
      <c r="C170" s="18"/>
      <c r="D170" s="6"/>
      <c r="E170" s="7">
        <f aca="true" t="shared" si="27" ref="E170:J170">SUM(E163:E169)</f>
        <v>40.02</v>
      </c>
      <c r="F170" s="7">
        <f t="shared" si="27"/>
        <v>27.71</v>
      </c>
      <c r="G170" s="7">
        <f t="shared" si="27"/>
        <v>2.4</v>
      </c>
      <c r="H170" s="7">
        <f t="shared" si="27"/>
        <v>30.33</v>
      </c>
      <c r="I170" s="7">
        <f t="shared" si="27"/>
        <v>99.61999999999999</v>
      </c>
      <c r="J170" s="35">
        <f t="shared" si="27"/>
        <v>626.13</v>
      </c>
      <c r="K170" s="35">
        <f>SUM(K163:K169)</f>
        <v>0.46</v>
      </c>
      <c r="L170" s="35">
        <f>SUM(L163:L169)</f>
        <v>0.29000000000000004</v>
      </c>
      <c r="M170" s="35">
        <f>SUM(M163:M169)</f>
        <v>25.8</v>
      </c>
      <c r="N170" s="35">
        <f>SUM(N163:N169)</f>
        <v>123.29999999999998</v>
      </c>
      <c r="O170" s="20">
        <f>SUM(O163:O169)</f>
        <v>13.450000000000001</v>
      </c>
      <c r="P170" s="25"/>
    </row>
    <row r="171" spans="1:16" ht="15.75" thickBot="1">
      <c r="A171" s="27"/>
      <c r="B171" s="27"/>
      <c r="C171" s="18"/>
      <c r="D171" s="6"/>
      <c r="E171" s="6"/>
      <c r="F171" s="7"/>
      <c r="G171" s="7"/>
      <c r="H171" s="7"/>
      <c r="I171" s="7"/>
      <c r="J171" s="12"/>
      <c r="K171" s="32"/>
      <c r="L171" s="32"/>
      <c r="M171" s="32"/>
      <c r="N171" s="32"/>
      <c r="O171" s="32"/>
      <c r="P171" s="25"/>
    </row>
    <row r="172" spans="1:16" ht="15.75" thickBot="1">
      <c r="A172" s="55" t="s">
        <v>5</v>
      </c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7"/>
      <c r="P172" s="25"/>
    </row>
    <row r="173" spans="1:16" ht="17.25" customHeight="1" thickBot="1">
      <c r="A173" s="41"/>
      <c r="B173" s="41" t="s">
        <v>25</v>
      </c>
      <c r="C173" s="17" t="s">
        <v>121</v>
      </c>
      <c r="D173" s="6">
        <v>35</v>
      </c>
      <c r="E173" s="6">
        <v>1.92</v>
      </c>
      <c r="F173" s="6">
        <v>2.63</v>
      </c>
      <c r="G173" s="6">
        <v>0</v>
      </c>
      <c r="H173" s="6">
        <v>1.3</v>
      </c>
      <c r="I173" s="6">
        <v>17.99</v>
      </c>
      <c r="J173" s="10">
        <v>91.7</v>
      </c>
      <c r="K173" s="29">
        <v>0.04</v>
      </c>
      <c r="L173" s="29">
        <v>0.01</v>
      </c>
      <c r="M173" s="29">
        <v>0</v>
      </c>
      <c r="N173" s="29">
        <v>7.6</v>
      </c>
      <c r="O173" s="29"/>
      <c r="P173" s="25"/>
    </row>
    <row r="174" spans="1:16" ht="15.75" thickBot="1">
      <c r="A174" s="27"/>
      <c r="B174" s="27" t="s">
        <v>25</v>
      </c>
      <c r="C174" s="17" t="s">
        <v>77</v>
      </c>
      <c r="D174" s="6">
        <v>70</v>
      </c>
      <c r="E174" s="6">
        <v>7.94</v>
      </c>
      <c r="F174" s="6">
        <v>0.7</v>
      </c>
      <c r="G174" s="6">
        <v>0</v>
      </c>
      <c r="H174" s="6">
        <v>4</v>
      </c>
      <c r="I174" s="6">
        <v>44.2</v>
      </c>
      <c r="J174" s="10">
        <v>148</v>
      </c>
      <c r="K174" s="29">
        <v>0.06</v>
      </c>
      <c r="L174" s="29">
        <v>0.03</v>
      </c>
      <c r="M174" s="29">
        <v>0</v>
      </c>
      <c r="N174" s="29">
        <v>17.4</v>
      </c>
      <c r="O174" s="29">
        <v>1.26</v>
      </c>
      <c r="P174" s="25"/>
    </row>
    <row r="175" spans="1:16" ht="15.75" thickBot="1">
      <c r="A175" s="27"/>
      <c r="B175" s="27">
        <v>435</v>
      </c>
      <c r="C175" s="17" t="s">
        <v>43</v>
      </c>
      <c r="D175" s="6">
        <v>200</v>
      </c>
      <c r="E175" s="6">
        <v>8.49</v>
      </c>
      <c r="F175" s="6">
        <v>5.06</v>
      </c>
      <c r="G175" s="6">
        <v>0</v>
      </c>
      <c r="H175" s="6">
        <v>0.17</v>
      </c>
      <c r="I175" s="6">
        <v>7.2</v>
      </c>
      <c r="J175" s="10">
        <v>52.31</v>
      </c>
      <c r="K175" s="29">
        <v>0.08</v>
      </c>
      <c r="L175" s="29">
        <v>0.05</v>
      </c>
      <c r="M175" s="29">
        <v>2</v>
      </c>
      <c r="N175" s="29">
        <v>252</v>
      </c>
      <c r="O175" s="29">
        <v>0</v>
      </c>
      <c r="P175" s="25"/>
    </row>
    <row r="176" spans="1:16" ht="15.75" thickBot="1">
      <c r="A176" s="27"/>
      <c r="B176" s="27"/>
      <c r="C176" s="17"/>
      <c r="D176" s="6"/>
      <c r="E176" s="7">
        <f>SUM(E173:E175)</f>
        <v>18.35</v>
      </c>
      <c r="F176" s="7">
        <f aca="true" t="shared" si="28" ref="F176:O176">SUM(F173:F175)</f>
        <v>8.39</v>
      </c>
      <c r="G176" s="7">
        <f t="shared" si="28"/>
        <v>0</v>
      </c>
      <c r="H176" s="7">
        <f t="shared" si="28"/>
        <v>5.47</v>
      </c>
      <c r="I176" s="7">
        <f t="shared" si="28"/>
        <v>69.39</v>
      </c>
      <c r="J176" s="35">
        <f t="shared" si="28"/>
        <v>292.01</v>
      </c>
      <c r="K176" s="35">
        <f t="shared" si="28"/>
        <v>0.18</v>
      </c>
      <c r="L176" s="35">
        <f t="shared" si="28"/>
        <v>0.09</v>
      </c>
      <c r="M176" s="35">
        <f t="shared" si="28"/>
        <v>2</v>
      </c>
      <c r="N176" s="35">
        <f t="shared" si="28"/>
        <v>277</v>
      </c>
      <c r="O176" s="20">
        <f t="shared" si="28"/>
        <v>1.26</v>
      </c>
      <c r="P176" s="25"/>
    </row>
    <row r="177" spans="1:16" ht="15.75" thickBot="1">
      <c r="A177" s="27"/>
      <c r="B177" s="27"/>
      <c r="C177" s="17"/>
      <c r="D177" s="6"/>
      <c r="E177" s="6"/>
      <c r="F177" s="6"/>
      <c r="G177" s="6"/>
      <c r="H177" s="6"/>
      <c r="I177" s="6"/>
      <c r="J177" s="12"/>
      <c r="K177" s="32"/>
      <c r="L177" s="32"/>
      <c r="M177" s="32"/>
      <c r="N177" s="32"/>
      <c r="O177" s="32"/>
      <c r="P177" s="25"/>
    </row>
    <row r="178" spans="1:16" ht="15.75" thickBot="1">
      <c r="A178" s="27"/>
      <c r="B178" s="27"/>
      <c r="C178" s="17" t="s">
        <v>8</v>
      </c>
      <c r="D178" s="6"/>
      <c r="E178" s="14">
        <f>E176+E170+E157+E161</f>
        <v>72.61</v>
      </c>
      <c r="F178" s="14">
        <f>SUM(F157+F161+F170+F176)</f>
        <v>49.230000000000004</v>
      </c>
      <c r="G178" s="7">
        <f>G176+G170+G157</f>
        <v>2.4</v>
      </c>
      <c r="H178" s="14">
        <f aca="true" t="shared" si="29" ref="H178:O178">SUM(H157+H161+H170+H176)</f>
        <v>47.06999999999999</v>
      </c>
      <c r="I178" s="14">
        <f t="shared" si="29"/>
        <v>240.59999999999997</v>
      </c>
      <c r="J178" s="14">
        <f t="shared" si="29"/>
        <v>1363.24</v>
      </c>
      <c r="K178" s="14">
        <f t="shared" si="29"/>
        <v>0.76</v>
      </c>
      <c r="L178" s="14">
        <f t="shared" si="29"/>
        <v>0.4600000000000001</v>
      </c>
      <c r="M178" s="14">
        <f t="shared" si="29"/>
        <v>39.3</v>
      </c>
      <c r="N178" s="14">
        <f t="shared" si="29"/>
        <v>543.33</v>
      </c>
      <c r="O178" s="14">
        <f t="shared" si="29"/>
        <v>17.750000000000004</v>
      </c>
      <c r="P178" s="25"/>
    </row>
    <row r="179" spans="1:16" ht="24.75" thickBot="1">
      <c r="A179" s="27"/>
      <c r="B179" s="28"/>
      <c r="C179" s="17" t="s">
        <v>9</v>
      </c>
      <c r="D179" s="6"/>
      <c r="E179" s="6"/>
      <c r="F179" s="34">
        <f>F178*4/I178</f>
        <v>0.8184538653366585</v>
      </c>
      <c r="G179" s="34"/>
      <c r="H179" s="34">
        <f>H178*4/I178</f>
        <v>0.7825436408977556</v>
      </c>
      <c r="I179" s="34">
        <v>4</v>
      </c>
      <c r="J179" s="10"/>
      <c r="K179" s="32"/>
      <c r="L179" s="32"/>
      <c r="M179" s="32"/>
      <c r="N179" s="32"/>
      <c r="O179" s="32"/>
      <c r="P179" s="25"/>
    </row>
    <row r="180" spans="1:16" ht="15.75" thickBot="1">
      <c r="A180" s="55" t="s">
        <v>18</v>
      </c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7"/>
      <c r="P180" s="25"/>
    </row>
    <row r="181" spans="1:16" ht="15.75" thickBot="1">
      <c r="A181" s="55" t="s">
        <v>3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7"/>
      <c r="P181" s="25"/>
    </row>
    <row r="182" spans="1:16" ht="24.75" thickBot="1">
      <c r="A182" s="37"/>
      <c r="B182" s="37">
        <v>219</v>
      </c>
      <c r="C182" s="17" t="s">
        <v>42</v>
      </c>
      <c r="D182" s="6" t="s">
        <v>110</v>
      </c>
      <c r="E182" s="6">
        <v>5.79</v>
      </c>
      <c r="F182" s="6">
        <v>13.58</v>
      </c>
      <c r="G182" s="6">
        <v>0</v>
      </c>
      <c r="H182" s="6">
        <v>9.75</v>
      </c>
      <c r="I182" s="6">
        <v>9.83</v>
      </c>
      <c r="J182" s="10">
        <v>246.46</v>
      </c>
      <c r="K182" s="29">
        <v>0.06</v>
      </c>
      <c r="L182" s="29">
        <v>0.03</v>
      </c>
      <c r="M182" s="29">
        <v>1</v>
      </c>
      <c r="N182" s="29">
        <v>159</v>
      </c>
      <c r="O182" s="29">
        <v>0.8</v>
      </c>
      <c r="P182" s="25"/>
    </row>
    <row r="183" spans="1:16" ht="15.75" thickBot="1">
      <c r="A183" s="27"/>
      <c r="B183" s="27">
        <v>430</v>
      </c>
      <c r="C183" s="17" t="s">
        <v>6</v>
      </c>
      <c r="D183" s="6">
        <v>200</v>
      </c>
      <c r="E183" s="6">
        <v>0.63</v>
      </c>
      <c r="F183" s="6">
        <v>0.1</v>
      </c>
      <c r="G183" s="6">
        <v>0</v>
      </c>
      <c r="H183" s="6">
        <v>0</v>
      </c>
      <c r="I183" s="6">
        <v>9.7</v>
      </c>
      <c r="J183" s="10">
        <v>37</v>
      </c>
      <c r="K183" s="29">
        <v>0</v>
      </c>
      <c r="L183" s="29">
        <v>0</v>
      </c>
      <c r="M183" s="29">
        <v>0</v>
      </c>
      <c r="N183" s="29">
        <v>5</v>
      </c>
      <c r="O183" s="29">
        <v>1</v>
      </c>
      <c r="P183" s="25"/>
    </row>
    <row r="184" spans="1:16" ht="15.75" thickBot="1">
      <c r="A184" s="41"/>
      <c r="B184" s="41" t="s">
        <v>25</v>
      </c>
      <c r="C184" s="17" t="s">
        <v>121</v>
      </c>
      <c r="D184" s="6">
        <v>35</v>
      </c>
      <c r="E184" s="6">
        <v>1.65</v>
      </c>
      <c r="F184" s="6">
        <v>2.63</v>
      </c>
      <c r="G184" s="6">
        <v>0</v>
      </c>
      <c r="H184" s="6">
        <v>1.3</v>
      </c>
      <c r="I184" s="6">
        <v>17.99</v>
      </c>
      <c r="J184" s="10">
        <v>91.7</v>
      </c>
      <c r="K184" s="29">
        <v>0.04</v>
      </c>
      <c r="L184" s="29">
        <v>0.01</v>
      </c>
      <c r="M184" s="29">
        <v>0</v>
      </c>
      <c r="N184" s="29">
        <v>7.6</v>
      </c>
      <c r="O184" s="29">
        <v>0.48</v>
      </c>
      <c r="P184" s="25"/>
    </row>
    <row r="185" spans="1:16" ht="15.75" thickBot="1">
      <c r="A185" s="27"/>
      <c r="B185" s="27"/>
      <c r="C185" s="17"/>
      <c r="D185" s="6"/>
      <c r="E185" s="7">
        <f aca="true" t="shared" si="30" ref="E185:O185">SUM(E182:E184)</f>
        <v>8.07</v>
      </c>
      <c r="F185" s="7">
        <f t="shared" si="30"/>
        <v>16.31</v>
      </c>
      <c r="G185" s="7">
        <f t="shared" si="30"/>
        <v>0</v>
      </c>
      <c r="H185" s="7">
        <f t="shared" si="30"/>
        <v>11.05</v>
      </c>
      <c r="I185" s="7">
        <f t="shared" si="30"/>
        <v>37.519999999999996</v>
      </c>
      <c r="J185" s="35">
        <f t="shared" si="30"/>
        <v>375.16</v>
      </c>
      <c r="K185" s="35">
        <f t="shared" si="30"/>
        <v>0.1</v>
      </c>
      <c r="L185" s="35">
        <f t="shared" si="30"/>
        <v>0.04</v>
      </c>
      <c r="M185" s="35">
        <f t="shared" si="30"/>
        <v>1</v>
      </c>
      <c r="N185" s="35">
        <f t="shared" si="30"/>
        <v>171.6</v>
      </c>
      <c r="O185" s="20">
        <f t="shared" si="30"/>
        <v>2.2800000000000002</v>
      </c>
      <c r="P185" s="25"/>
    </row>
    <row r="186" spans="1:16" ht="15.75" thickBot="1">
      <c r="A186" s="27"/>
      <c r="B186" s="37"/>
      <c r="C186" s="17"/>
      <c r="D186" s="6"/>
      <c r="E186" s="6">
        <v>5.79</v>
      </c>
      <c r="F186" s="6"/>
      <c r="G186" s="6">
        <v>0</v>
      </c>
      <c r="H186" s="6"/>
      <c r="I186" s="6"/>
      <c r="J186" s="10"/>
      <c r="K186" s="29"/>
      <c r="L186" s="29"/>
      <c r="M186" s="29"/>
      <c r="N186" s="29"/>
      <c r="O186" s="29"/>
      <c r="P186" s="25"/>
    </row>
    <row r="187" spans="1:16" ht="15.75" thickBot="1">
      <c r="A187" s="55" t="s">
        <v>65</v>
      </c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7"/>
      <c r="P187" s="25"/>
    </row>
    <row r="188" spans="1:16" ht="15.75" thickBot="1">
      <c r="A188" s="27"/>
      <c r="B188" s="30" t="s">
        <v>25</v>
      </c>
      <c r="C188" s="17" t="s">
        <v>66</v>
      </c>
      <c r="D188" s="6">
        <v>75</v>
      </c>
      <c r="E188" s="6">
        <v>4.86</v>
      </c>
      <c r="F188" s="6">
        <v>0.36</v>
      </c>
      <c r="G188" s="6">
        <v>0</v>
      </c>
      <c r="H188" s="6">
        <v>0.36</v>
      </c>
      <c r="I188" s="6">
        <v>11.82</v>
      </c>
      <c r="J188" s="13">
        <v>47</v>
      </c>
      <c r="K188" s="29">
        <v>0.04</v>
      </c>
      <c r="L188" s="29">
        <v>0.04</v>
      </c>
      <c r="M188" s="29">
        <v>6</v>
      </c>
      <c r="N188" s="29">
        <v>14.4</v>
      </c>
      <c r="O188" s="29">
        <v>2.76</v>
      </c>
      <c r="P188" s="25"/>
    </row>
    <row r="189" spans="1:16" ht="15.75" thickBot="1">
      <c r="A189" s="27"/>
      <c r="B189" s="28">
        <v>442</v>
      </c>
      <c r="C189" s="17" t="s">
        <v>40</v>
      </c>
      <c r="D189" s="6">
        <v>180</v>
      </c>
      <c r="E189" s="6">
        <v>7.51</v>
      </c>
      <c r="F189" s="6">
        <v>0.75</v>
      </c>
      <c r="G189" s="6">
        <v>0</v>
      </c>
      <c r="H189" s="6">
        <v>0.15</v>
      </c>
      <c r="I189" s="6">
        <v>10.1</v>
      </c>
      <c r="J189" s="10">
        <v>64.5</v>
      </c>
      <c r="K189" s="36">
        <v>0.02</v>
      </c>
      <c r="L189" s="36">
        <v>0.01</v>
      </c>
      <c r="M189" s="36">
        <v>3</v>
      </c>
      <c r="N189" s="36">
        <v>10.5</v>
      </c>
      <c r="O189" s="36">
        <v>2.1</v>
      </c>
      <c r="P189" s="25"/>
    </row>
    <row r="190" spans="1:16" ht="15.75" thickBot="1">
      <c r="A190" s="27"/>
      <c r="B190" s="27"/>
      <c r="C190" s="15"/>
      <c r="D190" s="13"/>
      <c r="E190" s="14">
        <f aca="true" t="shared" si="31" ref="E190:O190">SUM(E188:E189)</f>
        <v>12.370000000000001</v>
      </c>
      <c r="F190" s="14">
        <f t="shared" si="31"/>
        <v>1.1099999999999999</v>
      </c>
      <c r="G190" s="14">
        <f t="shared" si="31"/>
        <v>0</v>
      </c>
      <c r="H190" s="14">
        <f t="shared" si="31"/>
        <v>0.51</v>
      </c>
      <c r="I190" s="14">
        <f t="shared" si="31"/>
        <v>21.92</v>
      </c>
      <c r="J190" s="14">
        <f t="shared" si="31"/>
        <v>111.5</v>
      </c>
      <c r="K190" s="14">
        <f t="shared" si="31"/>
        <v>0.06</v>
      </c>
      <c r="L190" s="14">
        <f t="shared" si="31"/>
        <v>0.05</v>
      </c>
      <c r="M190" s="14">
        <f t="shared" si="31"/>
        <v>9</v>
      </c>
      <c r="N190" s="14">
        <f t="shared" si="31"/>
        <v>24.9</v>
      </c>
      <c r="O190" s="14">
        <f t="shared" si="31"/>
        <v>4.859999999999999</v>
      </c>
      <c r="P190" s="25"/>
    </row>
    <row r="191" spans="1:16" ht="15.75" thickBot="1">
      <c r="A191" s="55" t="s">
        <v>4</v>
      </c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7"/>
      <c r="P191" s="25"/>
    </row>
    <row r="192" spans="1:16" ht="15.75" thickBot="1">
      <c r="A192" s="27"/>
      <c r="B192" s="27">
        <v>89</v>
      </c>
      <c r="C192" s="17" t="s">
        <v>30</v>
      </c>
      <c r="D192" s="6" t="s">
        <v>47</v>
      </c>
      <c r="E192" s="6">
        <v>3.98</v>
      </c>
      <c r="F192" s="6">
        <v>2.64</v>
      </c>
      <c r="G192" s="6">
        <v>0.6</v>
      </c>
      <c r="H192" s="6">
        <v>4.56</v>
      </c>
      <c r="I192" s="6">
        <v>11.44</v>
      </c>
      <c r="J192" s="10">
        <v>87.6</v>
      </c>
      <c r="K192" s="29">
        <v>0.09</v>
      </c>
      <c r="L192" s="29">
        <v>0.05</v>
      </c>
      <c r="M192" s="29">
        <v>8</v>
      </c>
      <c r="N192" s="29">
        <v>34</v>
      </c>
      <c r="O192" s="29">
        <v>1</v>
      </c>
      <c r="P192" s="25"/>
    </row>
    <row r="193" spans="1:16" ht="15.75" thickBot="1">
      <c r="A193" s="27"/>
      <c r="B193" s="27">
        <v>306</v>
      </c>
      <c r="C193" s="17" t="s">
        <v>29</v>
      </c>
      <c r="D193" s="6">
        <v>250</v>
      </c>
      <c r="E193" s="6">
        <v>19.38</v>
      </c>
      <c r="F193" s="6">
        <v>10</v>
      </c>
      <c r="G193" s="6">
        <v>0</v>
      </c>
      <c r="H193" s="6">
        <v>22.2</v>
      </c>
      <c r="I193" s="6">
        <v>11.87</v>
      </c>
      <c r="J193" s="10">
        <v>301.39</v>
      </c>
      <c r="K193" s="29">
        <v>0.08</v>
      </c>
      <c r="L193" s="29">
        <v>0.06</v>
      </c>
      <c r="M193" s="29">
        <v>30</v>
      </c>
      <c r="N193" s="29">
        <v>76</v>
      </c>
      <c r="O193" s="29">
        <v>4</v>
      </c>
      <c r="P193" s="25"/>
    </row>
    <row r="194" spans="1:16" ht="15.75" thickBot="1">
      <c r="A194" s="27"/>
      <c r="B194" s="28">
        <v>411</v>
      </c>
      <c r="C194" s="17" t="s">
        <v>84</v>
      </c>
      <c r="D194" s="6">
        <v>200</v>
      </c>
      <c r="E194" s="6">
        <v>4.9</v>
      </c>
      <c r="F194" s="6">
        <v>0.1</v>
      </c>
      <c r="G194" s="6">
        <v>0</v>
      </c>
      <c r="H194" s="6">
        <v>0.1</v>
      </c>
      <c r="I194" s="6">
        <v>27.9</v>
      </c>
      <c r="J194" s="10">
        <v>113</v>
      </c>
      <c r="K194" s="29">
        <v>0.01</v>
      </c>
      <c r="L194" s="29">
        <v>0.01</v>
      </c>
      <c r="M194" s="29">
        <v>2</v>
      </c>
      <c r="N194" s="29">
        <v>5</v>
      </c>
      <c r="O194" s="29">
        <v>0.4</v>
      </c>
      <c r="P194" s="25"/>
    </row>
    <row r="195" spans="1:16" ht="15.75" thickBot="1">
      <c r="A195" s="41"/>
      <c r="B195" s="41" t="s">
        <v>25</v>
      </c>
      <c r="C195" s="17" t="s">
        <v>121</v>
      </c>
      <c r="D195" s="6">
        <v>35</v>
      </c>
      <c r="E195" s="6">
        <v>1.92</v>
      </c>
      <c r="F195" s="6">
        <v>2.63</v>
      </c>
      <c r="G195" s="6">
        <v>0</v>
      </c>
      <c r="H195" s="6">
        <v>1.3</v>
      </c>
      <c r="I195" s="6">
        <v>17.99</v>
      </c>
      <c r="J195" s="10">
        <v>91.7</v>
      </c>
      <c r="K195" s="29">
        <v>0.04</v>
      </c>
      <c r="L195" s="29">
        <v>0.01</v>
      </c>
      <c r="M195" s="29">
        <v>0</v>
      </c>
      <c r="N195" s="29">
        <v>7.6</v>
      </c>
      <c r="O195" s="29">
        <v>0.48</v>
      </c>
      <c r="P195" s="25"/>
    </row>
    <row r="196" spans="1:16" ht="15.75" thickBot="1">
      <c r="A196" s="27"/>
      <c r="B196" s="27" t="s">
        <v>25</v>
      </c>
      <c r="C196" s="17" t="s">
        <v>76</v>
      </c>
      <c r="D196" s="6">
        <v>45</v>
      </c>
      <c r="E196" s="6">
        <v>1.23</v>
      </c>
      <c r="F196" s="6">
        <v>1.93</v>
      </c>
      <c r="G196" s="6">
        <v>0</v>
      </c>
      <c r="H196" s="6">
        <v>0.35</v>
      </c>
      <c r="I196" s="6">
        <v>9.74</v>
      </c>
      <c r="J196" s="10">
        <v>50.75</v>
      </c>
      <c r="K196" s="29">
        <v>0.06</v>
      </c>
      <c r="L196" s="29">
        <v>0.03</v>
      </c>
      <c r="M196" s="29">
        <v>0</v>
      </c>
      <c r="N196" s="29">
        <v>10.15</v>
      </c>
      <c r="O196" s="29">
        <v>1.26</v>
      </c>
      <c r="P196" s="25"/>
    </row>
    <row r="197" spans="1:16" ht="15.75" thickBot="1">
      <c r="A197" s="27"/>
      <c r="B197" s="27"/>
      <c r="C197" s="17"/>
      <c r="D197" s="6"/>
      <c r="E197" s="7">
        <f aca="true" t="shared" si="32" ref="E197:O197">SUM(E192:E196)</f>
        <v>31.41</v>
      </c>
      <c r="F197" s="7">
        <f t="shared" si="32"/>
        <v>17.3</v>
      </c>
      <c r="G197" s="7">
        <f t="shared" si="32"/>
        <v>0.6</v>
      </c>
      <c r="H197" s="7">
        <f t="shared" si="32"/>
        <v>28.51</v>
      </c>
      <c r="I197" s="7">
        <f t="shared" si="32"/>
        <v>78.93999999999998</v>
      </c>
      <c r="J197" s="35">
        <f t="shared" si="32"/>
        <v>644.44</v>
      </c>
      <c r="K197" s="35">
        <f t="shared" si="32"/>
        <v>0.28</v>
      </c>
      <c r="L197" s="35">
        <f t="shared" si="32"/>
        <v>0.16</v>
      </c>
      <c r="M197" s="35">
        <f t="shared" si="32"/>
        <v>40</v>
      </c>
      <c r="N197" s="35">
        <f t="shared" si="32"/>
        <v>132.75</v>
      </c>
      <c r="O197" s="20">
        <f t="shared" si="32"/>
        <v>7.140000000000001</v>
      </c>
      <c r="P197" s="25"/>
    </row>
    <row r="198" spans="1:16" ht="15.75" thickBot="1">
      <c r="A198" s="27"/>
      <c r="B198" s="27"/>
      <c r="C198" s="17"/>
      <c r="D198" s="6"/>
      <c r="E198" s="6"/>
      <c r="F198" s="6"/>
      <c r="G198" s="6"/>
      <c r="H198" s="6"/>
      <c r="I198" s="6"/>
      <c r="J198" s="12"/>
      <c r="K198" s="32"/>
      <c r="L198" s="32"/>
      <c r="M198" s="32"/>
      <c r="N198" s="32"/>
      <c r="O198" s="32"/>
      <c r="P198" s="25"/>
    </row>
    <row r="199" spans="1:16" ht="15.75" thickBot="1">
      <c r="A199" s="55" t="s">
        <v>5</v>
      </c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7"/>
      <c r="P199" s="25"/>
    </row>
    <row r="200" spans="1:16" ht="14.25" customHeight="1" thickBot="1">
      <c r="A200" s="27"/>
      <c r="B200" s="27">
        <v>445</v>
      </c>
      <c r="C200" s="17" t="s">
        <v>90</v>
      </c>
      <c r="D200" s="6" t="s">
        <v>111</v>
      </c>
      <c r="E200" s="6">
        <v>4.35</v>
      </c>
      <c r="F200" s="6">
        <v>4.49</v>
      </c>
      <c r="G200" s="6"/>
      <c r="H200" s="6">
        <v>10.53</v>
      </c>
      <c r="I200" s="6">
        <v>47.38</v>
      </c>
      <c r="J200" s="10">
        <v>222.64</v>
      </c>
      <c r="K200" s="29">
        <v>0.12</v>
      </c>
      <c r="L200" s="29">
        <v>0.09</v>
      </c>
      <c r="M200" s="29">
        <v>1.33</v>
      </c>
      <c r="N200" s="29">
        <v>84</v>
      </c>
      <c r="O200" s="29">
        <v>1.73</v>
      </c>
      <c r="P200" s="25"/>
    </row>
    <row r="201" spans="1:16" ht="15.75" thickBot="1">
      <c r="A201" s="27"/>
      <c r="B201" s="27">
        <v>435</v>
      </c>
      <c r="C201" s="17" t="s">
        <v>85</v>
      </c>
      <c r="D201" s="6" t="s">
        <v>68</v>
      </c>
      <c r="E201" s="6">
        <v>8.3</v>
      </c>
      <c r="F201" s="6">
        <v>5.4</v>
      </c>
      <c r="G201" s="6">
        <v>0</v>
      </c>
      <c r="H201" s="6">
        <v>0.18</v>
      </c>
      <c r="I201" s="6">
        <v>7.2</v>
      </c>
      <c r="J201" s="10">
        <v>55.8</v>
      </c>
      <c r="K201" s="29">
        <v>0.08</v>
      </c>
      <c r="L201" s="29">
        <v>0.05</v>
      </c>
      <c r="M201" s="29">
        <v>2</v>
      </c>
      <c r="N201" s="29">
        <v>252</v>
      </c>
      <c r="O201" s="29">
        <v>0</v>
      </c>
      <c r="P201" s="25"/>
    </row>
    <row r="202" spans="1:16" ht="15.75" thickBot="1">
      <c r="A202" s="27"/>
      <c r="B202" s="28"/>
      <c r="C202" s="17"/>
      <c r="D202" s="6"/>
      <c r="E202" s="7">
        <f aca="true" t="shared" si="33" ref="E202:O202">SUM(E200:E201)</f>
        <v>12.65</v>
      </c>
      <c r="F202" s="7">
        <f t="shared" si="33"/>
        <v>9.89</v>
      </c>
      <c r="G202" s="7">
        <f t="shared" si="33"/>
        <v>0</v>
      </c>
      <c r="H202" s="7">
        <f t="shared" si="33"/>
        <v>10.709999999999999</v>
      </c>
      <c r="I202" s="7">
        <f t="shared" si="33"/>
        <v>54.580000000000005</v>
      </c>
      <c r="J202" s="35">
        <f t="shared" si="33"/>
        <v>278.44</v>
      </c>
      <c r="K202" s="35">
        <f t="shared" si="33"/>
        <v>0.2</v>
      </c>
      <c r="L202" s="35">
        <f t="shared" si="33"/>
        <v>0.14</v>
      </c>
      <c r="M202" s="35">
        <f t="shared" si="33"/>
        <v>3.33</v>
      </c>
      <c r="N202" s="35">
        <f t="shared" si="33"/>
        <v>336</v>
      </c>
      <c r="O202" s="20">
        <f t="shared" si="33"/>
        <v>1.73</v>
      </c>
      <c r="P202" s="25"/>
    </row>
    <row r="203" spans="1:16" ht="15.75" thickBot="1">
      <c r="A203" s="27"/>
      <c r="B203" s="27"/>
      <c r="C203" s="17"/>
      <c r="D203" s="6"/>
      <c r="E203" s="6"/>
      <c r="F203" s="6"/>
      <c r="G203" s="6"/>
      <c r="H203" s="6"/>
      <c r="I203" s="6"/>
      <c r="J203" s="12"/>
      <c r="K203" s="32"/>
      <c r="L203" s="32"/>
      <c r="M203" s="32"/>
      <c r="N203" s="32"/>
      <c r="O203" s="32"/>
      <c r="P203" s="25"/>
    </row>
    <row r="204" spans="1:16" ht="15.75" thickBot="1">
      <c r="A204" s="27"/>
      <c r="B204" s="27"/>
      <c r="C204" s="17" t="s">
        <v>8</v>
      </c>
      <c r="D204" s="6"/>
      <c r="E204" s="14">
        <f>E185+E197+E202+E190</f>
        <v>64.5</v>
      </c>
      <c r="F204" s="14">
        <f>SUM(F185+F190+F197+F202)</f>
        <v>44.61</v>
      </c>
      <c r="G204" s="7">
        <f>G202+G197+G185</f>
        <v>0.6</v>
      </c>
      <c r="H204" s="14">
        <f aca="true" t="shared" si="34" ref="H204:O204">SUM(H185+H190+H197+H202)</f>
        <v>50.78</v>
      </c>
      <c r="I204" s="14">
        <f t="shared" si="34"/>
        <v>192.96</v>
      </c>
      <c r="J204" s="14">
        <f t="shared" si="34"/>
        <v>1409.5400000000002</v>
      </c>
      <c r="K204" s="14">
        <f t="shared" si="34"/>
        <v>0.6400000000000001</v>
      </c>
      <c r="L204" s="14">
        <f t="shared" si="34"/>
        <v>0.39</v>
      </c>
      <c r="M204" s="14">
        <f t="shared" si="34"/>
        <v>53.33</v>
      </c>
      <c r="N204" s="14">
        <f t="shared" si="34"/>
        <v>665.25</v>
      </c>
      <c r="O204" s="14">
        <f t="shared" si="34"/>
        <v>16.01</v>
      </c>
      <c r="P204" s="25"/>
    </row>
    <row r="205" spans="1:16" ht="24.75" thickBot="1">
      <c r="A205" s="33"/>
      <c r="B205" s="27"/>
      <c r="C205" s="17" t="s">
        <v>9</v>
      </c>
      <c r="D205" s="6"/>
      <c r="E205" s="6"/>
      <c r="F205" s="34">
        <f>F204*4/I204</f>
        <v>0.9247512437810945</v>
      </c>
      <c r="G205" s="34"/>
      <c r="H205" s="34">
        <f>H204*4/I204</f>
        <v>1.052653399668325</v>
      </c>
      <c r="I205" s="34">
        <v>4</v>
      </c>
      <c r="J205" s="10"/>
      <c r="K205" s="32"/>
      <c r="L205" s="32"/>
      <c r="M205" s="32"/>
      <c r="N205" s="32"/>
      <c r="O205" s="32"/>
      <c r="P205" s="25"/>
    </row>
    <row r="206" spans="1:16" ht="15.75" thickBot="1">
      <c r="A206" s="55" t="s">
        <v>19</v>
      </c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7"/>
      <c r="P206" s="25"/>
    </row>
    <row r="207" spans="1:16" ht="15.75" thickBot="1">
      <c r="A207" s="55" t="s">
        <v>3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7"/>
      <c r="P207" s="25"/>
    </row>
    <row r="208" spans="1:16" ht="15.75" thickBot="1">
      <c r="A208" s="27"/>
      <c r="B208" s="2">
        <v>216</v>
      </c>
      <c r="C208" s="16" t="s">
        <v>72</v>
      </c>
      <c r="D208" s="1" t="s">
        <v>118</v>
      </c>
      <c r="E208" s="1">
        <v>5.16</v>
      </c>
      <c r="F208" s="1">
        <v>6.3</v>
      </c>
      <c r="G208" s="1">
        <v>0</v>
      </c>
      <c r="H208" s="1">
        <v>7.2</v>
      </c>
      <c r="I208" s="1">
        <v>2.62</v>
      </c>
      <c r="J208" s="9">
        <v>117.1</v>
      </c>
      <c r="K208" s="24">
        <v>0.05</v>
      </c>
      <c r="L208" s="24">
        <v>0.27</v>
      </c>
      <c r="M208" s="24">
        <v>0.6</v>
      </c>
      <c r="N208" s="24">
        <v>75.9</v>
      </c>
      <c r="O208" s="24">
        <v>1.2</v>
      </c>
      <c r="P208" s="25"/>
    </row>
    <row r="209" spans="1:16" ht="15.75" thickBot="1">
      <c r="A209" s="27"/>
      <c r="B209" s="27" t="s">
        <v>114</v>
      </c>
      <c r="C209" s="17" t="s">
        <v>104</v>
      </c>
      <c r="D209" s="6">
        <v>60</v>
      </c>
      <c r="E209" s="6">
        <v>3.73</v>
      </c>
      <c r="F209" s="6">
        <v>1.4</v>
      </c>
      <c r="G209" s="6">
        <v>0</v>
      </c>
      <c r="H209" s="6">
        <v>0.1</v>
      </c>
      <c r="I209" s="6">
        <v>2.9</v>
      </c>
      <c r="J209" s="10">
        <v>63</v>
      </c>
      <c r="K209" s="29">
        <v>0</v>
      </c>
      <c r="L209" s="29">
        <v>0</v>
      </c>
      <c r="M209" s="29">
        <v>3.5</v>
      </c>
      <c r="N209" s="29">
        <v>8</v>
      </c>
      <c r="O209" s="29">
        <v>0.3</v>
      </c>
      <c r="P209" s="25"/>
    </row>
    <row r="210" spans="1:16" ht="15.75" thickBot="1">
      <c r="A210" s="27"/>
      <c r="B210" s="27">
        <v>77</v>
      </c>
      <c r="C210" s="17" t="s">
        <v>113</v>
      </c>
      <c r="D210" s="6">
        <v>200</v>
      </c>
      <c r="E210" s="6">
        <v>0.63</v>
      </c>
      <c r="F210" s="6">
        <v>0.1</v>
      </c>
      <c r="G210" s="6">
        <v>0</v>
      </c>
      <c r="H210" s="6">
        <v>0</v>
      </c>
      <c r="I210" s="6">
        <v>9.7</v>
      </c>
      <c r="J210" s="10">
        <v>47.3</v>
      </c>
      <c r="K210" s="29">
        <v>0</v>
      </c>
      <c r="L210" s="29">
        <v>0</v>
      </c>
      <c r="M210" s="29">
        <v>0</v>
      </c>
      <c r="N210" s="29">
        <v>5</v>
      </c>
      <c r="O210" s="29">
        <v>1</v>
      </c>
      <c r="P210" s="25"/>
    </row>
    <row r="211" spans="1:16" ht="15.75" thickBot="1">
      <c r="A211" s="41"/>
      <c r="B211" s="41" t="s">
        <v>25</v>
      </c>
      <c r="C211" s="17" t="s">
        <v>121</v>
      </c>
      <c r="D211" s="6">
        <v>35</v>
      </c>
      <c r="E211" s="6"/>
      <c r="F211" s="6">
        <v>2.63</v>
      </c>
      <c r="G211" s="6">
        <v>0</v>
      </c>
      <c r="H211" s="6">
        <v>1.3</v>
      </c>
      <c r="I211" s="6">
        <v>17.99</v>
      </c>
      <c r="J211" s="10">
        <v>91.7</v>
      </c>
      <c r="K211" s="29">
        <v>0.04</v>
      </c>
      <c r="L211" s="29">
        <v>0.01</v>
      </c>
      <c r="M211" s="29">
        <v>0</v>
      </c>
      <c r="N211" s="29">
        <v>7.6</v>
      </c>
      <c r="O211" s="29">
        <v>0.48</v>
      </c>
      <c r="P211" s="25"/>
    </row>
    <row r="212" spans="1:16" ht="15.75" thickBot="1">
      <c r="A212" s="27"/>
      <c r="B212" s="27"/>
      <c r="C212" s="17"/>
      <c r="D212" s="6"/>
      <c r="E212" s="7">
        <f aca="true" t="shared" si="35" ref="E212:J212">SUM(E208:E211)</f>
        <v>9.520000000000001</v>
      </c>
      <c r="F212" s="7">
        <f t="shared" si="35"/>
        <v>10.43</v>
      </c>
      <c r="G212" s="7">
        <f t="shared" si="35"/>
        <v>0</v>
      </c>
      <c r="H212" s="7">
        <f t="shared" si="35"/>
        <v>8.6</v>
      </c>
      <c r="I212" s="7">
        <f t="shared" si="35"/>
        <v>33.209999999999994</v>
      </c>
      <c r="J212" s="35">
        <f t="shared" si="35"/>
        <v>319.09999999999997</v>
      </c>
      <c r="K212" s="35">
        <f>SUM(K208:K211)</f>
        <v>0.09</v>
      </c>
      <c r="L212" s="35">
        <f>SUM(L208:L211)</f>
        <v>0.28</v>
      </c>
      <c r="M212" s="35">
        <f>SUM(M208:M211)</f>
        <v>4.1</v>
      </c>
      <c r="N212" s="35">
        <f>SUM(N208:N211)</f>
        <v>96.5</v>
      </c>
      <c r="O212" s="20">
        <f>SUM(O208:O211)</f>
        <v>2.98</v>
      </c>
      <c r="P212" s="25"/>
    </row>
    <row r="213" spans="1:16" ht="15.75" thickBot="1">
      <c r="A213" s="33"/>
      <c r="B213" s="27"/>
      <c r="C213" s="17"/>
      <c r="D213" s="6"/>
      <c r="E213" s="6"/>
      <c r="F213" s="6"/>
      <c r="G213" s="6"/>
      <c r="H213" s="6"/>
      <c r="I213" s="6"/>
      <c r="J213" s="43"/>
      <c r="K213" s="32"/>
      <c r="L213" s="32"/>
      <c r="M213" s="32"/>
      <c r="N213" s="32"/>
      <c r="O213" s="32"/>
      <c r="P213" s="25"/>
    </row>
    <row r="214" spans="1:16" ht="15.75" thickBot="1">
      <c r="A214" s="55" t="s">
        <v>65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25"/>
    </row>
    <row r="215" spans="1:16" ht="15.75" thickBot="1">
      <c r="A215" s="27"/>
      <c r="B215" s="27" t="s">
        <v>25</v>
      </c>
      <c r="C215" s="17" t="s">
        <v>7</v>
      </c>
      <c r="D215" s="6">
        <v>75</v>
      </c>
      <c r="E215" s="6">
        <v>3.8</v>
      </c>
      <c r="F215" s="6">
        <v>0.5</v>
      </c>
      <c r="G215" s="6">
        <v>0</v>
      </c>
      <c r="H215" s="6">
        <v>0.35</v>
      </c>
      <c r="I215" s="6">
        <v>16.7</v>
      </c>
      <c r="J215" s="10">
        <v>76.8</v>
      </c>
      <c r="K215" s="29">
        <v>0.03</v>
      </c>
      <c r="L215" s="29">
        <v>0.04</v>
      </c>
      <c r="M215" s="29">
        <v>8</v>
      </c>
      <c r="N215" s="29">
        <v>6.4</v>
      </c>
      <c r="O215" s="29">
        <v>0.48</v>
      </c>
      <c r="P215" s="25"/>
    </row>
    <row r="216" spans="1:16" ht="15.75" thickBot="1">
      <c r="A216" s="27"/>
      <c r="B216" s="27"/>
      <c r="C216" s="15"/>
      <c r="D216" s="13"/>
      <c r="E216" s="14">
        <f aca="true" t="shared" si="36" ref="E216:O216">SUM(E215:E215)</f>
        <v>3.8</v>
      </c>
      <c r="F216" s="14">
        <f t="shared" si="36"/>
        <v>0.5</v>
      </c>
      <c r="G216" s="14">
        <f t="shared" si="36"/>
        <v>0</v>
      </c>
      <c r="H216" s="14">
        <f t="shared" si="36"/>
        <v>0.35</v>
      </c>
      <c r="I216" s="14">
        <f t="shared" si="36"/>
        <v>16.7</v>
      </c>
      <c r="J216" s="14">
        <f t="shared" si="36"/>
        <v>76.8</v>
      </c>
      <c r="K216" s="14">
        <f t="shared" si="36"/>
        <v>0.03</v>
      </c>
      <c r="L216" s="14">
        <f t="shared" si="36"/>
        <v>0.04</v>
      </c>
      <c r="M216" s="14">
        <f t="shared" si="36"/>
        <v>8</v>
      </c>
      <c r="N216" s="14">
        <f t="shared" si="36"/>
        <v>6.4</v>
      </c>
      <c r="O216" s="14">
        <f t="shared" si="36"/>
        <v>0.48</v>
      </c>
      <c r="P216" s="25"/>
    </row>
    <row r="217" spans="1:16" ht="15.75" thickBot="1">
      <c r="A217" s="55" t="s">
        <v>4</v>
      </c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7"/>
      <c r="P217" s="25"/>
    </row>
    <row r="218" spans="1:16" ht="18.75" customHeight="1" thickBot="1">
      <c r="A218" s="37"/>
      <c r="B218" s="41" t="s">
        <v>25</v>
      </c>
      <c r="C218" s="17" t="s">
        <v>121</v>
      </c>
      <c r="D218" s="6">
        <v>35</v>
      </c>
      <c r="E218" s="6"/>
      <c r="F218" s="6">
        <v>2.63</v>
      </c>
      <c r="G218" s="6">
        <v>0</v>
      </c>
      <c r="H218" s="6">
        <v>1.3</v>
      </c>
      <c r="I218" s="6">
        <v>17.99</v>
      </c>
      <c r="J218" s="10">
        <v>91.7</v>
      </c>
      <c r="K218" s="29">
        <v>0.04</v>
      </c>
      <c r="L218" s="29">
        <v>0.01</v>
      </c>
      <c r="M218" s="29">
        <v>0</v>
      </c>
      <c r="N218" s="29">
        <v>7.6</v>
      </c>
      <c r="O218" s="29">
        <v>1.14</v>
      </c>
      <c r="P218" s="25"/>
    </row>
    <row r="219" spans="1:16" ht="24.75" thickBot="1">
      <c r="A219" s="27"/>
      <c r="B219" s="27">
        <v>99</v>
      </c>
      <c r="C219" s="17" t="s">
        <v>31</v>
      </c>
      <c r="D219" s="6" t="s">
        <v>45</v>
      </c>
      <c r="E219" s="6">
        <v>4.34</v>
      </c>
      <c r="F219" s="6">
        <v>6.4</v>
      </c>
      <c r="G219" s="6">
        <v>0</v>
      </c>
      <c r="H219" s="6">
        <v>4.5</v>
      </c>
      <c r="I219" s="6">
        <v>18.6</v>
      </c>
      <c r="J219" s="10">
        <v>141</v>
      </c>
      <c r="K219" s="29">
        <v>0.16</v>
      </c>
      <c r="L219" s="29">
        <v>0.1</v>
      </c>
      <c r="M219" s="29">
        <v>6</v>
      </c>
      <c r="N219" s="29">
        <v>50</v>
      </c>
      <c r="O219" s="29">
        <v>1.9</v>
      </c>
      <c r="P219" s="25"/>
    </row>
    <row r="220" spans="1:16" ht="15.75" thickBot="1">
      <c r="A220" s="27"/>
      <c r="B220" s="27">
        <v>256</v>
      </c>
      <c r="C220" s="17" t="s">
        <v>89</v>
      </c>
      <c r="D220" s="6" t="s">
        <v>112</v>
      </c>
      <c r="E220" s="6">
        <v>12.67</v>
      </c>
      <c r="F220" s="6">
        <v>14.4</v>
      </c>
      <c r="G220" s="6">
        <v>0</v>
      </c>
      <c r="H220" s="6">
        <v>10</v>
      </c>
      <c r="I220" s="6">
        <v>3.6</v>
      </c>
      <c r="J220" s="10">
        <v>121.5</v>
      </c>
      <c r="K220" s="36">
        <v>0.38</v>
      </c>
      <c r="L220" s="36">
        <v>0.21</v>
      </c>
      <c r="M220" s="36">
        <v>26</v>
      </c>
      <c r="N220" s="36">
        <v>28</v>
      </c>
      <c r="O220" s="36">
        <v>10</v>
      </c>
      <c r="P220" s="25"/>
    </row>
    <row r="221" spans="1:16" ht="15.75" thickBot="1">
      <c r="A221" s="27"/>
      <c r="B221" s="27">
        <v>338</v>
      </c>
      <c r="C221" s="17" t="s">
        <v>28</v>
      </c>
      <c r="D221" s="6">
        <v>150</v>
      </c>
      <c r="E221" s="6">
        <v>5.46</v>
      </c>
      <c r="F221" s="6">
        <v>2.7</v>
      </c>
      <c r="G221" s="6">
        <v>0</v>
      </c>
      <c r="H221" s="6">
        <v>4.6</v>
      </c>
      <c r="I221" s="6">
        <v>12.1</v>
      </c>
      <c r="J221" s="10">
        <v>122.6</v>
      </c>
      <c r="K221" s="36">
        <v>0.09</v>
      </c>
      <c r="L221" s="36">
        <v>0.06</v>
      </c>
      <c r="M221" s="36">
        <v>19</v>
      </c>
      <c r="N221" s="36">
        <v>64</v>
      </c>
      <c r="O221" s="36">
        <v>1.1</v>
      </c>
      <c r="P221" s="25"/>
    </row>
    <row r="222" spans="1:16" ht="24.75" thickBot="1">
      <c r="A222" s="27"/>
      <c r="B222" s="27">
        <v>402</v>
      </c>
      <c r="C222" s="17" t="s">
        <v>17</v>
      </c>
      <c r="D222" s="6">
        <v>180</v>
      </c>
      <c r="E222" s="6">
        <v>2.11</v>
      </c>
      <c r="F222" s="6">
        <v>1.04</v>
      </c>
      <c r="G222" s="6">
        <v>0</v>
      </c>
      <c r="H222" s="6">
        <v>0</v>
      </c>
      <c r="I222" s="6">
        <v>26.96</v>
      </c>
      <c r="J222" s="10">
        <v>107.47</v>
      </c>
      <c r="K222" s="29">
        <v>0.02</v>
      </c>
      <c r="L222" s="29">
        <v>0.01</v>
      </c>
      <c r="M222" s="29">
        <v>0</v>
      </c>
      <c r="N222" s="29">
        <v>21</v>
      </c>
      <c r="O222" s="29">
        <v>0.7</v>
      </c>
      <c r="P222" s="25"/>
    </row>
    <row r="223" spans="1:16" ht="15.75" thickBot="1">
      <c r="A223" s="27"/>
      <c r="B223" s="27" t="s">
        <v>25</v>
      </c>
      <c r="C223" s="17" t="s">
        <v>76</v>
      </c>
      <c r="D223" s="6">
        <v>45</v>
      </c>
      <c r="E223" s="6">
        <v>1.41</v>
      </c>
      <c r="F223" s="6">
        <v>2.2</v>
      </c>
      <c r="G223" s="6">
        <v>0</v>
      </c>
      <c r="H223" s="6">
        <v>0.23</v>
      </c>
      <c r="I223" s="6">
        <v>11.13</v>
      </c>
      <c r="J223" s="10">
        <v>58</v>
      </c>
      <c r="K223" s="36">
        <v>0.07</v>
      </c>
      <c r="L223" s="36">
        <v>0.03</v>
      </c>
      <c r="M223" s="36">
        <v>0</v>
      </c>
      <c r="N223" s="36">
        <v>11.6</v>
      </c>
      <c r="O223" s="36">
        <v>1.44</v>
      </c>
      <c r="P223" s="25"/>
    </row>
    <row r="224" spans="1:16" ht="15.75" thickBot="1">
      <c r="A224" s="27"/>
      <c r="B224" s="27"/>
      <c r="C224" s="31"/>
      <c r="D224" s="6"/>
      <c r="E224" s="7">
        <f aca="true" t="shared" si="37" ref="E224:O224">SUM(E218:E223)</f>
        <v>25.99</v>
      </c>
      <c r="F224" s="7">
        <f t="shared" si="37"/>
        <v>29.369999999999997</v>
      </c>
      <c r="G224" s="7">
        <f t="shared" si="37"/>
        <v>0</v>
      </c>
      <c r="H224" s="7">
        <f t="shared" si="37"/>
        <v>20.63</v>
      </c>
      <c r="I224" s="7">
        <f t="shared" si="37"/>
        <v>90.38</v>
      </c>
      <c r="J224" s="35">
        <f t="shared" si="37"/>
        <v>642.27</v>
      </c>
      <c r="K224" s="35">
        <f t="shared" si="37"/>
        <v>0.76</v>
      </c>
      <c r="L224" s="35">
        <f t="shared" si="37"/>
        <v>0.42000000000000004</v>
      </c>
      <c r="M224" s="35">
        <f t="shared" si="37"/>
        <v>51</v>
      </c>
      <c r="N224" s="35">
        <f t="shared" si="37"/>
        <v>182.2</v>
      </c>
      <c r="O224" s="20">
        <f t="shared" si="37"/>
        <v>16.279999999999998</v>
      </c>
      <c r="P224" s="25"/>
    </row>
    <row r="225" spans="1:16" ht="15.75" thickBot="1">
      <c r="A225" s="27"/>
      <c r="B225" s="41"/>
      <c r="C225" s="17"/>
      <c r="D225" s="6"/>
      <c r="E225" s="6"/>
      <c r="F225" s="6"/>
      <c r="G225" s="6">
        <v>0</v>
      </c>
      <c r="H225" s="6"/>
      <c r="I225" s="6"/>
      <c r="J225" s="10"/>
      <c r="K225" s="29"/>
      <c r="L225" s="29"/>
      <c r="M225" s="29"/>
      <c r="N225" s="29"/>
      <c r="O225" s="29">
        <v>0.48</v>
      </c>
      <c r="P225" s="25"/>
    </row>
    <row r="226" spans="1:16" ht="15.75" thickBot="1">
      <c r="A226" s="55" t="s">
        <v>5</v>
      </c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7"/>
      <c r="P226" s="25"/>
    </row>
    <row r="227" spans="1:16" ht="15.75" thickBot="1">
      <c r="A227" s="27"/>
      <c r="B227" s="27">
        <v>471</v>
      </c>
      <c r="C227" s="17" t="s">
        <v>105</v>
      </c>
      <c r="D227" s="6" t="s">
        <v>117</v>
      </c>
      <c r="E227" s="6">
        <v>8.16</v>
      </c>
      <c r="F227" s="6">
        <v>10.5</v>
      </c>
      <c r="G227" s="6"/>
      <c r="H227" s="6">
        <v>6.69</v>
      </c>
      <c r="I227" s="6">
        <v>53.75</v>
      </c>
      <c r="J227" s="10">
        <v>226.74</v>
      </c>
      <c r="K227" s="29">
        <v>0.04</v>
      </c>
      <c r="L227" s="29">
        <v>0.24</v>
      </c>
      <c r="M227" s="29">
        <v>13.14</v>
      </c>
      <c r="N227" s="29">
        <v>90.52</v>
      </c>
      <c r="O227" s="29">
        <v>1.46</v>
      </c>
      <c r="P227" s="25"/>
    </row>
    <row r="228" spans="1:16" ht="15.75" thickBot="1">
      <c r="A228" s="27"/>
      <c r="B228" s="27">
        <v>435</v>
      </c>
      <c r="C228" s="17" t="s">
        <v>63</v>
      </c>
      <c r="D228" s="6">
        <v>200</v>
      </c>
      <c r="E228" s="6">
        <v>8.04</v>
      </c>
      <c r="F228" s="6">
        <v>5.06</v>
      </c>
      <c r="G228" s="6">
        <v>0</v>
      </c>
      <c r="H228" s="6">
        <v>0.17</v>
      </c>
      <c r="I228" s="6">
        <v>7.2</v>
      </c>
      <c r="J228" s="10">
        <v>52.31</v>
      </c>
      <c r="K228" s="29">
        <v>0.08</v>
      </c>
      <c r="L228" s="29">
        <v>0.05</v>
      </c>
      <c r="M228" s="29">
        <v>2</v>
      </c>
      <c r="N228" s="29">
        <v>252</v>
      </c>
      <c r="O228" s="29">
        <v>2</v>
      </c>
      <c r="P228" s="25"/>
    </row>
    <row r="229" spans="1:16" ht="15.75" thickBot="1">
      <c r="A229" s="27"/>
      <c r="B229" s="27"/>
      <c r="C229" s="17"/>
      <c r="D229" s="6"/>
      <c r="E229" s="7">
        <f aca="true" t="shared" si="38" ref="E229:O229">SUM(E227:E228)</f>
        <v>16.2</v>
      </c>
      <c r="F229" s="7">
        <f t="shared" si="38"/>
        <v>15.559999999999999</v>
      </c>
      <c r="G229" s="7">
        <f t="shared" si="38"/>
        <v>0</v>
      </c>
      <c r="H229" s="7">
        <f t="shared" si="38"/>
        <v>6.86</v>
      </c>
      <c r="I229" s="7">
        <f t="shared" si="38"/>
        <v>60.95</v>
      </c>
      <c r="J229" s="35">
        <f t="shared" si="38"/>
        <v>279.05</v>
      </c>
      <c r="K229" s="35">
        <f t="shared" si="38"/>
        <v>0.12</v>
      </c>
      <c r="L229" s="35">
        <f t="shared" si="38"/>
        <v>0.29</v>
      </c>
      <c r="M229" s="35">
        <f t="shared" si="38"/>
        <v>15.14</v>
      </c>
      <c r="N229" s="35">
        <f t="shared" si="38"/>
        <v>342.52</v>
      </c>
      <c r="O229" s="20">
        <f t="shared" si="38"/>
        <v>3.46</v>
      </c>
      <c r="P229" s="25"/>
    </row>
    <row r="230" spans="1:16" ht="15.75" thickBot="1">
      <c r="A230" s="27"/>
      <c r="B230" s="27"/>
      <c r="C230" s="17"/>
      <c r="D230" s="6"/>
      <c r="E230" s="6">
        <v>4.35</v>
      </c>
      <c r="F230" s="6"/>
      <c r="G230" s="6"/>
      <c r="H230" s="6"/>
      <c r="I230" s="6"/>
      <c r="J230" s="10"/>
      <c r="K230" s="29"/>
      <c r="L230" s="29"/>
      <c r="M230" s="29"/>
      <c r="N230" s="29"/>
      <c r="O230" s="29"/>
      <c r="P230" s="25"/>
    </row>
    <row r="231" spans="1:16" ht="15.75" thickBot="1">
      <c r="A231" s="27"/>
      <c r="B231" s="27"/>
      <c r="C231" s="17" t="s">
        <v>8</v>
      </c>
      <c r="D231" s="6"/>
      <c r="E231" s="14">
        <f>E229+E224+E212+E216</f>
        <v>55.51</v>
      </c>
      <c r="F231" s="14">
        <f>SUM(F212+F216+F224+F229)</f>
        <v>55.86</v>
      </c>
      <c r="G231" s="7">
        <f>G229+G224+G212</f>
        <v>0</v>
      </c>
      <c r="H231" s="14">
        <f aca="true" t="shared" si="39" ref="H231:O231">SUM(H212+H216+H224+H229)</f>
        <v>36.44</v>
      </c>
      <c r="I231" s="14">
        <f t="shared" si="39"/>
        <v>201.24</v>
      </c>
      <c r="J231" s="14">
        <f t="shared" si="39"/>
        <v>1317.22</v>
      </c>
      <c r="K231" s="14">
        <f t="shared" si="39"/>
        <v>1</v>
      </c>
      <c r="L231" s="14">
        <f t="shared" si="39"/>
        <v>1.03</v>
      </c>
      <c r="M231" s="14">
        <f t="shared" si="39"/>
        <v>78.24000000000001</v>
      </c>
      <c r="N231" s="14">
        <f t="shared" si="39"/>
        <v>627.62</v>
      </c>
      <c r="O231" s="14">
        <f t="shared" si="39"/>
        <v>23.2</v>
      </c>
      <c r="P231" s="25"/>
    </row>
    <row r="232" spans="1:16" ht="24.75" thickBot="1">
      <c r="A232" s="27"/>
      <c r="B232" s="27"/>
      <c r="C232" s="17" t="s">
        <v>9</v>
      </c>
      <c r="D232" s="6"/>
      <c r="E232" s="6"/>
      <c r="F232" s="34">
        <f>F231*4/I231</f>
        <v>1.1103160405485986</v>
      </c>
      <c r="G232" s="34"/>
      <c r="H232" s="34">
        <f>H231*4/I231</f>
        <v>0.7243092824488172</v>
      </c>
      <c r="I232" s="34">
        <v>4</v>
      </c>
      <c r="J232" s="10"/>
      <c r="K232" s="32"/>
      <c r="L232" s="32"/>
      <c r="M232" s="32"/>
      <c r="N232" s="32"/>
      <c r="O232" s="32"/>
      <c r="P232" s="25"/>
    </row>
    <row r="233" spans="1:16" ht="15.75" thickBot="1">
      <c r="A233" s="55" t="s">
        <v>20</v>
      </c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7"/>
      <c r="P233" s="25"/>
    </row>
    <row r="234" spans="1:16" ht="15.75" thickBot="1">
      <c r="A234" s="55" t="s">
        <v>3</v>
      </c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7"/>
      <c r="P234" s="25"/>
    </row>
    <row r="235" spans="1:16" ht="24.75" thickBot="1">
      <c r="A235" s="27"/>
      <c r="B235" s="28">
        <v>189</v>
      </c>
      <c r="C235" s="17" t="s">
        <v>36</v>
      </c>
      <c r="D235" s="6" t="s">
        <v>47</v>
      </c>
      <c r="E235" s="6">
        <v>5.95</v>
      </c>
      <c r="F235" s="6">
        <v>5.2</v>
      </c>
      <c r="G235" s="6">
        <v>0</v>
      </c>
      <c r="H235" s="6">
        <v>8.4</v>
      </c>
      <c r="I235" s="6">
        <v>28.8</v>
      </c>
      <c r="J235" s="10">
        <v>212</v>
      </c>
      <c r="K235" s="29">
        <v>0.05</v>
      </c>
      <c r="L235" s="29">
        <v>0.03</v>
      </c>
      <c r="M235" s="29">
        <v>1.33</v>
      </c>
      <c r="N235" s="29">
        <v>142.67</v>
      </c>
      <c r="O235" s="29">
        <v>1.33</v>
      </c>
      <c r="P235" s="25"/>
    </row>
    <row r="236" spans="1:16" ht="15.75" thickBot="1">
      <c r="A236" s="27"/>
      <c r="B236" s="27">
        <v>430</v>
      </c>
      <c r="C236" s="17" t="s">
        <v>6</v>
      </c>
      <c r="D236" s="6">
        <v>200</v>
      </c>
      <c r="E236" s="6">
        <v>0.63</v>
      </c>
      <c r="F236" s="6">
        <v>0.1</v>
      </c>
      <c r="G236" s="6">
        <v>0</v>
      </c>
      <c r="H236" s="6">
        <v>0</v>
      </c>
      <c r="I236" s="6">
        <v>9.7</v>
      </c>
      <c r="J236" s="10">
        <v>37</v>
      </c>
      <c r="K236" s="29">
        <v>0</v>
      </c>
      <c r="L236" s="29">
        <v>0</v>
      </c>
      <c r="M236" s="29">
        <v>0</v>
      </c>
      <c r="N236" s="29">
        <v>3.75</v>
      </c>
      <c r="O236" s="29">
        <v>0.75</v>
      </c>
      <c r="P236" s="25"/>
    </row>
    <row r="237" spans="1:16" ht="15.75" thickBot="1">
      <c r="A237" s="41"/>
      <c r="B237" s="41" t="s">
        <v>25</v>
      </c>
      <c r="C237" s="17" t="s">
        <v>121</v>
      </c>
      <c r="D237" s="6">
        <v>35</v>
      </c>
      <c r="E237" s="6">
        <v>1.65</v>
      </c>
      <c r="F237" s="6">
        <v>2.63</v>
      </c>
      <c r="G237" s="6">
        <v>0</v>
      </c>
      <c r="H237" s="6">
        <v>1.3</v>
      </c>
      <c r="I237" s="6">
        <v>17.99</v>
      </c>
      <c r="J237" s="10">
        <v>91.7</v>
      </c>
      <c r="K237" s="29">
        <v>0.04</v>
      </c>
      <c r="L237" s="29">
        <v>0.01</v>
      </c>
      <c r="M237" s="29">
        <v>0</v>
      </c>
      <c r="N237" s="29">
        <v>7.6</v>
      </c>
      <c r="O237" s="29">
        <v>0.48</v>
      </c>
      <c r="P237" s="25"/>
    </row>
    <row r="238" spans="1:16" ht="15.75" thickBot="1">
      <c r="A238" s="27"/>
      <c r="B238" s="27"/>
      <c r="C238" s="31"/>
      <c r="D238" s="6"/>
      <c r="E238" s="7">
        <f aca="true" t="shared" si="40" ref="E238:J238">SUM(E235:E237)</f>
        <v>8.23</v>
      </c>
      <c r="F238" s="7">
        <f t="shared" si="40"/>
        <v>7.93</v>
      </c>
      <c r="G238" s="7">
        <f t="shared" si="40"/>
        <v>0</v>
      </c>
      <c r="H238" s="7">
        <f t="shared" si="40"/>
        <v>9.700000000000001</v>
      </c>
      <c r="I238" s="7">
        <f t="shared" si="40"/>
        <v>56.489999999999995</v>
      </c>
      <c r="J238" s="35">
        <f t="shared" si="40"/>
        <v>340.7</v>
      </c>
      <c r="K238" s="35">
        <f>SUM(K235:K237)</f>
        <v>0.09</v>
      </c>
      <c r="L238" s="35">
        <f>SUM(L235:L237)</f>
        <v>0.04</v>
      </c>
      <c r="M238" s="35">
        <f>SUM(M235:M237)</f>
        <v>1.33</v>
      </c>
      <c r="N238" s="35">
        <f>SUM(N235:N237)</f>
        <v>154.01999999999998</v>
      </c>
      <c r="O238" s="20">
        <f>SUM(O235:O237)</f>
        <v>2.56</v>
      </c>
      <c r="P238" s="25"/>
    </row>
    <row r="239" spans="1:16" ht="15.75" thickBot="1">
      <c r="A239" s="55" t="s">
        <v>65</v>
      </c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7"/>
      <c r="P239" s="25"/>
    </row>
    <row r="240" spans="1:16" ht="15.75" thickBot="1">
      <c r="A240" s="27"/>
      <c r="B240" s="30" t="s">
        <v>25</v>
      </c>
      <c r="C240" s="17" t="s">
        <v>66</v>
      </c>
      <c r="D240" s="6">
        <v>75</v>
      </c>
      <c r="E240" s="6">
        <v>4.86</v>
      </c>
      <c r="F240" s="6">
        <v>0.36</v>
      </c>
      <c r="G240" s="6">
        <v>0</v>
      </c>
      <c r="H240" s="6">
        <v>0.36</v>
      </c>
      <c r="I240" s="6">
        <v>11.82</v>
      </c>
      <c r="J240" s="13">
        <v>47</v>
      </c>
      <c r="K240" s="29">
        <v>0.04</v>
      </c>
      <c r="L240" s="29">
        <v>0.04</v>
      </c>
      <c r="M240" s="29">
        <v>6</v>
      </c>
      <c r="N240" s="29">
        <v>14.4</v>
      </c>
      <c r="O240" s="29">
        <v>2.76</v>
      </c>
      <c r="P240" s="25"/>
    </row>
    <row r="241" spans="1:16" ht="15.75" thickBot="1">
      <c r="A241" s="27"/>
      <c r="B241" s="28">
        <v>442</v>
      </c>
      <c r="C241" s="17" t="s">
        <v>40</v>
      </c>
      <c r="D241" s="6">
        <v>180</v>
      </c>
      <c r="E241" s="6">
        <v>7.51</v>
      </c>
      <c r="F241" s="6">
        <v>0.75</v>
      </c>
      <c r="G241" s="6">
        <v>0</v>
      </c>
      <c r="H241" s="6">
        <v>0.15</v>
      </c>
      <c r="I241" s="6">
        <v>14.85</v>
      </c>
      <c r="J241" s="10">
        <v>64.5</v>
      </c>
      <c r="K241" s="36">
        <v>0.02</v>
      </c>
      <c r="L241" s="36">
        <v>0.01</v>
      </c>
      <c r="M241" s="36">
        <v>3</v>
      </c>
      <c r="N241" s="36">
        <v>10.5</v>
      </c>
      <c r="O241" s="36">
        <v>2.1</v>
      </c>
      <c r="P241" s="25"/>
    </row>
    <row r="242" spans="1:16" ht="15.75" thickBot="1">
      <c r="A242" s="27"/>
      <c r="B242" s="27"/>
      <c r="C242" s="15"/>
      <c r="D242" s="13"/>
      <c r="E242" s="14">
        <f aca="true" t="shared" si="41" ref="E242:O242">SUM(E240:E241)</f>
        <v>12.370000000000001</v>
      </c>
      <c r="F242" s="14">
        <f t="shared" si="41"/>
        <v>1.1099999999999999</v>
      </c>
      <c r="G242" s="14">
        <f t="shared" si="41"/>
        <v>0</v>
      </c>
      <c r="H242" s="14">
        <f t="shared" si="41"/>
        <v>0.51</v>
      </c>
      <c r="I242" s="14">
        <f t="shared" si="41"/>
        <v>26.67</v>
      </c>
      <c r="J242" s="14">
        <f t="shared" si="41"/>
        <v>111.5</v>
      </c>
      <c r="K242" s="14">
        <f t="shared" si="41"/>
        <v>0.06</v>
      </c>
      <c r="L242" s="14">
        <f t="shared" si="41"/>
        <v>0.05</v>
      </c>
      <c r="M242" s="14">
        <f t="shared" si="41"/>
        <v>9</v>
      </c>
      <c r="N242" s="14">
        <f t="shared" si="41"/>
        <v>24.9</v>
      </c>
      <c r="O242" s="14">
        <f t="shared" si="41"/>
        <v>4.859999999999999</v>
      </c>
      <c r="P242" s="25"/>
    </row>
    <row r="243" spans="1:16" ht="15.75" thickBot="1">
      <c r="A243" s="55" t="s">
        <v>4</v>
      </c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7"/>
      <c r="P243" s="25"/>
    </row>
    <row r="244" spans="1:16" ht="24.75" thickBot="1">
      <c r="A244" s="27"/>
      <c r="B244" s="27">
        <v>76</v>
      </c>
      <c r="C244" s="17" t="s">
        <v>74</v>
      </c>
      <c r="D244" s="6" t="s">
        <v>46</v>
      </c>
      <c r="E244" s="6">
        <v>4.5</v>
      </c>
      <c r="F244" s="6">
        <v>2.2</v>
      </c>
      <c r="G244" s="6">
        <v>0.018</v>
      </c>
      <c r="H244" s="6">
        <v>5.6</v>
      </c>
      <c r="I244" s="6">
        <v>12.1</v>
      </c>
      <c r="J244" s="10">
        <v>112</v>
      </c>
      <c r="K244" s="29">
        <v>0.05</v>
      </c>
      <c r="L244" s="29">
        <v>0.04</v>
      </c>
      <c r="M244" s="29">
        <v>11</v>
      </c>
      <c r="N244" s="29">
        <v>52</v>
      </c>
      <c r="O244" s="29">
        <v>1.3</v>
      </c>
      <c r="P244" s="25"/>
    </row>
    <row r="245" spans="1:16" ht="27.75" customHeight="1" thickBot="1">
      <c r="A245" s="27"/>
      <c r="B245" s="27">
        <v>239</v>
      </c>
      <c r="C245" s="17" t="s">
        <v>92</v>
      </c>
      <c r="D245" s="6">
        <v>70</v>
      </c>
      <c r="E245" s="6">
        <v>19.38</v>
      </c>
      <c r="F245" s="6">
        <v>16.5</v>
      </c>
      <c r="G245" s="6">
        <v>0</v>
      </c>
      <c r="H245" s="6">
        <v>2.8</v>
      </c>
      <c r="I245" s="6">
        <v>5.4</v>
      </c>
      <c r="J245" s="10">
        <v>123</v>
      </c>
      <c r="K245" s="29">
        <v>0.1</v>
      </c>
      <c r="L245" s="29">
        <v>0.05</v>
      </c>
      <c r="M245" s="29">
        <v>0.1</v>
      </c>
      <c r="N245" s="29">
        <v>18.5</v>
      </c>
      <c r="O245" s="29">
        <v>0.9</v>
      </c>
      <c r="P245" s="25"/>
    </row>
    <row r="246" spans="1:16" ht="15.75" thickBot="1">
      <c r="A246" s="27"/>
      <c r="B246" s="27">
        <v>335</v>
      </c>
      <c r="C246" s="17" t="s">
        <v>82</v>
      </c>
      <c r="D246" s="6">
        <v>180</v>
      </c>
      <c r="E246" s="6">
        <v>5.5</v>
      </c>
      <c r="F246" s="6">
        <v>3.5</v>
      </c>
      <c r="G246" s="6">
        <v>0</v>
      </c>
      <c r="H246" s="6">
        <v>5.6</v>
      </c>
      <c r="I246" s="6">
        <v>8.6</v>
      </c>
      <c r="J246" s="10">
        <v>137.6</v>
      </c>
      <c r="K246" s="29">
        <v>0.14</v>
      </c>
      <c r="L246" s="29">
        <v>0.08</v>
      </c>
      <c r="M246" s="29">
        <v>5</v>
      </c>
      <c r="N246" s="29">
        <v>47</v>
      </c>
      <c r="O246" s="29">
        <v>1.1</v>
      </c>
      <c r="P246" s="25"/>
    </row>
    <row r="247" spans="1:16" ht="15.75" thickBot="1">
      <c r="A247" s="27"/>
      <c r="B247" s="41">
        <v>432</v>
      </c>
      <c r="C247" s="17" t="s">
        <v>32</v>
      </c>
      <c r="D247" s="6">
        <v>200</v>
      </c>
      <c r="E247" s="6">
        <v>2.68</v>
      </c>
      <c r="F247" s="6">
        <v>1.51</v>
      </c>
      <c r="G247" s="6">
        <v>0</v>
      </c>
      <c r="H247" s="6">
        <v>1.3</v>
      </c>
      <c r="I247" s="6">
        <v>22.4</v>
      </c>
      <c r="J247" s="10">
        <v>107</v>
      </c>
      <c r="K247" s="29">
        <v>0.02</v>
      </c>
      <c r="L247" s="29">
        <v>0.01</v>
      </c>
      <c r="M247" s="29">
        <v>1</v>
      </c>
      <c r="N247" s="29">
        <v>61</v>
      </c>
      <c r="O247" s="29">
        <v>1</v>
      </c>
      <c r="P247" s="25"/>
    </row>
    <row r="248" spans="1:16" ht="15.75" thickBot="1">
      <c r="A248" s="41"/>
      <c r="B248" s="41" t="s">
        <v>25</v>
      </c>
      <c r="C248" s="17" t="s">
        <v>121</v>
      </c>
      <c r="D248" s="6">
        <v>35</v>
      </c>
      <c r="E248" s="6">
        <v>1.92</v>
      </c>
      <c r="F248" s="6">
        <v>2.63</v>
      </c>
      <c r="G248" s="6">
        <v>0</v>
      </c>
      <c r="H248" s="6">
        <v>1.3</v>
      </c>
      <c r="I248" s="6">
        <v>17.99</v>
      </c>
      <c r="J248" s="10">
        <v>91.7</v>
      </c>
      <c r="K248" s="29">
        <v>0.04</v>
      </c>
      <c r="L248" s="29">
        <v>0.01</v>
      </c>
      <c r="M248" s="29">
        <v>0</v>
      </c>
      <c r="N248" s="29">
        <v>7.6</v>
      </c>
      <c r="O248" s="29">
        <v>0.48</v>
      </c>
      <c r="P248" s="25"/>
    </row>
    <row r="249" spans="1:16" ht="15.75" thickBot="1">
      <c r="A249" s="27"/>
      <c r="B249" s="27" t="s">
        <v>25</v>
      </c>
      <c r="C249" s="17" t="s">
        <v>76</v>
      </c>
      <c r="D249" s="6">
        <v>45</v>
      </c>
      <c r="E249" s="6">
        <v>1.23</v>
      </c>
      <c r="F249" s="6">
        <v>1.93</v>
      </c>
      <c r="G249" s="6">
        <v>0</v>
      </c>
      <c r="H249" s="6">
        <v>0.35</v>
      </c>
      <c r="I249" s="6">
        <v>9.74</v>
      </c>
      <c r="J249" s="10">
        <v>50.75</v>
      </c>
      <c r="K249" s="29">
        <v>0.06</v>
      </c>
      <c r="L249" s="29">
        <v>0.03</v>
      </c>
      <c r="M249" s="29">
        <v>0</v>
      </c>
      <c r="N249" s="29">
        <v>10.15</v>
      </c>
      <c r="O249" s="29">
        <v>1.26</v>
      </c>
      <c r="P249" s="25"/>
    </row>
    <row r="250" spans="1:16" ht="15.75" thickBot="1">
      <c r="A250" s="27"/>
      <c r="B250" s="27"/>
      <c r="C250" s="31"/>
      <c r="D250" s="6"/>
      <c r="E250" s="7">
        <f aca="true" t="shared" si="42" ref="E250:O250">SUM(E244:E249)</f>
        <v>35.21</v>
      </c>
      <c r="F250" s="7">
        <f t="shared" si="42"/>
        <v>28.27</v>
      </c>
      <c r="G250" s="7">
        <f t="shared" si="42"/>
        <v>0.018</v>
      </c>
      <c r="H250" s="7">
        <f t="shared" si="42"/>
        <v>16.95</v>
      </c>
      <c r="I250" s="7">
        <f t="shared" si="42"/>
        <v>76.22999999999999</v>
      </c>
      <c r="J250" s="35">
        <f t="shared" si="42"/>
        <v>622.0500000000001</v>
      </c>
      <c r="K250" s="35">
        <f t="shared" si="42"/>
        <v>0.41000000000000003</v>
      </c>
      <c r="L250" s="35">
        <f t="shared" si="42"/>
        <v>0.22</v>
      </c>
      <c r="M250" s="35">
        <f t="shared" si="42"/>
        <v>17.1</v>
      </c>
      <c r="N250" s="35">
        <f t="shared" si="42"/>
        <v>196.25</v>
      </c>
      <c r="O250" s="20">
        <f t="shared" si="42"/>
        <v>6.040000000000001</v>
      </c>
      <c r="P250" s="25"/>
    </row>
    <row r="251" spans="1:16" ht="15.75" thickBot="1">
      <c r="A251" s="33"/>
      <c r="B251" s="27"/>
      <c r="C251" s="18"/>
      <c r="D251" s="6"/>
      <c r="E251" s="6"/>
      <c r="F251" s="7"/>
      <c r="G251" s="7"/>
      <c r="H251" s="7"/>
      <c r="I251" s="7"/>
      <c r="J251" s="12"/>
      <c r="K251" s="32"/>
      <c r="L251" s="32"/>
      <c r="M251" s="32"/>
      <c r="N251" s="32"/>
      <c r="O251" s="32"/>
      <c r="P251" s="25"/>
    </row>
    <row r="252" spans="1:16" ht="15.75" thickBot="1">
      <c r="A252" s="55" t="s">
        <v>5</v>
      </c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7"/>
      <c r="P252" s="25"/>
    </row>
    <row r="253" spans="1:16" ht="15.75" thickBot="1">
      <c r="A253" s="27"/>
      <c r="B253" s="27">
        <v>1</v>
      </c>
      <c r="C253" s="17" t="s">
        <v>91</v>
      </c>
      <c r="D253" s="6">
        <v>150</v>
      </c>
      <c r="E253" s="6">
        <v>4.35</v>
      </c>
      <c r="F253" s="6">
        <v>1.4</v>
      </c>
      <c r="G253" s="6"/>
      <c r="H253" s="6">
        <v>4.7</v>
      </c>
      <c r="I253" s="6">
        <v>13</v>
      </c>
      <c r="J253" s="10">
        <v>102.3</v>
      </c>
      <c r="K253" s="29">
        <v>0.04</v>
      </c>
      <c r="L253" s="29">
        <v>0.02</v>
      </c>
      <c r="M253" s="29">
        <v>6.4</v>
      </c>
      <c r="N253" s="29">
        <v>31.2</v>
      </c>
      <c r="O253" s="29">
        <v>0.8</v>
      </c>
      <c r="P253" s="25"/>
    </row>
    <row r="254" spans="1:16" ht="15.75" thickBot="1">
      <c r="A254" s="27"/>
      <c r="B254" s="28">
        <v>411</v>
      </c>
      <c r="C254" s="17" t="s">
        <v>84</v>
      </c>
      <c r="D254" s="6">
        <v>200</v>
      </c>
      <c r="E254" s="6">
        <v>4.9</v>
      </c>
      <c r="F254" s="6">
        <v>0.1</v>
      </c>
      <c r="G254" s="6">
        <v>0</v>
      </c>
      <c r="H254" s="6">
        <v>0.1</v>
      </c>
      <c r="I254" s="6">
        <v>27.9</v>
      </c>
      <c r="J254" s="10">
        <v>113</v>
      </c>
      <c r="K254" s="29">
        <v>0.01</v>
      </c>
      <c r="L254" s="29">
        <v>0.01</v>
      </c>
      <c r="M254" s="29">
        <v>2</v>
      </c>
      <c r="N254" s="29">
        <v>5</v>
      </c>
      <c r="O254" s="29">
        <v>0.4</v>
      </c>
      <c r="P254" s="25"/>
    </row>
    <row r="255" spans="1:16" ht="24.75" thickBot="1">
      <c r="A255" s="27"/>
      <c r="B255" s="41"/>
      <c r="C255" s="17" t="s">
        <v>102</v>
      </c>
      <c r="D255" s="6">
        <v>40</v>
      </c>
      <c r="E255" s="6">
        <v>1.92</v>
      </c>
      <c r="F255" s="6">
        <v>4.1</v>
      </c>
      <c r="G255" s="6">
        <v>0</v>
      </c>
      <c r="H255" s="6">
        <v>3.6</v>
      </c>
      <c r="I255" s="6">
        <v>0.3</v>
      </c>
      <c r="J255" s="10">
        <v>62.8</v>
      </c>
      <c r="K255" s="29">
        <v>0.04</v>
      </c>
      <c r="L255" s="29">
        <v>0.01</v>
      </c>
      <c r="M255" s="29">
        <v>0</v>
      </c>
      <c r="N255" s="29">
        <v>7.6</v>
      </c>
      <c r="O255" s="29">
        <v>0.48</v>
      </c>
      <c r="P255" s="25"/>
    </row>
    <row r="256" spans="1:16" ht="15.75" thickBot="1">
      <c r="A256" s="33"/>
      <c r="B256" s="27"/>
      <c r="C256" s="17"/>
      <c r="D256" s="6"/>
      <c r="E256" s="7">
        <f aca="true" t="shared" si="43" ref="E256:O256">SUM(E253:E255)</f>
        <v>11.17</v>
      </c>
      <c r="F256" s="7">
        <f t="shared" si="43"/>
        <v>5.6</v>
      </c>
      <c r="G256" s="7">
        <f t="shared" si="43"/>
        <v>0</v>
      </c>
      <c r="H256" s="7">
        <f t="shared" si="43"/>
        <v>8.4</v>
      </c>
      <c r="I256" s="7">
        <f t="shared" si="43"/>
        <v>41.199999999999996</v>
      </c>
      <c r="J256" s="35">
        <f t="shared" si="43"/>
        <v>278.1</v>
      </c>
      <c r="K256" s="35">
        <f t="shared" si="43"/>
        <v>0.09</v>
      </c>
      <c r="L256" s="35">
        <f t="shared" si="43"/>
        <v>0.04</v>
      </c>
      <c r="M256" s="35">
        <f t="shared" si="43"/>
        <v>8.4</v>
      </c>
      <c r="N256" s="35">
        <f t="shared" si="43"/>
        <v>43.800000000000004</v>
      </c>
      <c r="O256" s="20">
        <f t="shared" si="43"/>
        <v>1.6800000000000002</v>
      </c>
      <c r="P256" s="25"/>
    </row>
    <row r="257" spans="1:16" ht="15.75" thickBot="1">
      <c r="A257" s="27"/>
      <c r="B257" s="27"/>
      <c r="C257" s="17"/>
      <c r="D257" s="6"/>
      <c r="E257" s="6"/>
      <c r="F257" s="6"/>
      <c r="G257" s="6"/>
      <c r="H257" s="6"/>
      <c r="I257" s="6"/>
      <c r="J257" s="12"/>
      <c r="K257" s="32"/>
      <c r="L257" s="32"/>
      <c r="M257" s="32"/>
      <c r="N257" s="32"/>
      <c r="O257" s="32"/>
      <c r="P257" s="25"/>
    </row>
    <row r="258" spans="1:16" ht="15.75" thickBot="1">
      <c r="A258" s="27"/>
      <c r="B258" s="27"/>
      <c r="C258" s="17" t="s">
        <v>8</v>
      </c>
      <c r="D258" s="6"/>
      <c r="E258" s="14">
        <f>E256+E250+E238+E242</f>
        <v>66.98</v>
      </c>
      <c r="F258" s="14">
        <f>SUM(F238+F242+F250+F256)</f>
        <v>42.910000000000004</v>
      </c>
      <c r="G258" s="7">
        <f>G256+G250+G238</f>
        <v>0.018</v>
      </c>
      <c r="H258" s="14">
        <f aca="true" t="shared" si="44" ref="H258:O258">SUM(H238+H242+H250+H256)</f>
        <v>35.56</v>
      </c>
      <c r="I258" s="14">
        <f t="shared" si="44"/>
        <v>200.58999999999997</v>
      </c>
      <c r="J258" s="14">
        <f t="shared" si="44"/>
        <v>1352.35</v>
      </c>
      <c r="K258" s="14">
        <f t="shared" si="44"/>
        <v>0.65</v>
      </c>
      <c r="L258" s="14">
        <f t="shared" si="44"/>
        <v>0.35</v>
      </c>
      <c r="M258" s="14">
        <f t="shared" si="44"/>
        <v>35.83</v>
      </c>
      <c r="N258" s="14">
        <f t="shared" si="44"/>
        <v>418.96999999999997</v>
      </c>
      <c r="O258" s="14">
        <f t="shared" si="44"/>
        <v>15.14</v>
      </c>
      <c r="P258" s="25"/>
    </row>
    <row r="259" spans="1:16" ht="24.75" thickBot="1">
      <c r="A259" s="33"/>
      <c r="B259" s="27"/>
      <c r="C259" s="17" t="s">
        <v>9</v>
      </c>
      <c r="D259" s="6"/>
      <c r="E259" s="6"/>
      <c r="F259" s="34">
        <f>F258*4/I258</f>
        <v>0.8556757565182713</v>
      </c>
      <c r="G259" s="34"/>
      <c r="H259" s="34">
        <f>H258*4/I258</f>
        <v>0.7091081310135102</v>
      </c>
      <c r="I259" s="34">
        <v>4</v>
      </c>
      <c r="J259" s="10"/>
      <c r="K259" s="32"/>
      <c r="L259" s="32"/>
      <c r="M259" s="32"/>
      <c r="N259" s="32"/>
      <c r="O259" s="32"/>
      <c r="P259" s="25"/>
    </row>
    <row r="260" spans="1:16" ht="15.75" thickBot="1">
      <c r="A260" s="55" t="s">
        <v>21</v>
      </c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7"/>
      <c r="P260" s="25"/>
    </row>
    <row r="261" spans="1:16" ht="15.75" thickBot="1">
      <c r="A261" s="55" t="s">
        <v>3</v>
      </c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7"/>
      <c r="P261" s="25"/>
    </row>
    <row r="262" spans="1:16" ht="15.75" thickBot="1">
      <c r="A262" s="27"/>
      <c r="B262" s="27">
        <v>112</v>
      </c>
      <c r="C262" s="17" t="s">
        <v>88</v>
      </c>
      <c r="D262" s="6">
        <v>250</v>
      </c>
      <c r="E262" s="6">
        <v>3.73</v>
      </c>
      <c r="F262" s="6">
        <v>5.7</v>
      </c>
      <c r="G262" s="6">
        <v>0</v>
      </c>
      <c r="H262" s="6">
        <v>4.9</v>
      </c>
      <c r="I262" s="6">
        <v>21.7</v>
      </c>
      <c r="J262" s="10">
        <v>155</v>
      </c>
      <c r="K262" s="29">
        <v>0.08</v>
      </c>
      <c r="L262" s="29">
        <v>0.04</v>
      </c>
      <c r="M262" s="29">
        <v>1</v>
      </c>
      <c r="N262" s="29">
        <v>149</v>
      </c>
      <c r="O262" s="29">
        <v>1.5</v>
      </c>
      <c r="P262" s="25"/>
    </row>
    <row r="263" spans="1:16" ht="15.75" thickBot="1">
      <c r="A263" s="27"/>
      <c r="B263" s="27">
        <v>430</v>
      </c>
      <c r="C263" s="17" t="s">
        <v>6</v>
      </c>
      <c r="D263" s="6">
        <v>200</v>
      </c>
      <c r="E263" s="6">
        <v>0.63</v>
      </c>
      <c r="F263" s="6">
        <v>0.1</v>
      </c>
      <c r="G263" s="6">
        <v>0</v>
      </c>
      <c r="H263" s="6">
        <v>0</v>
      </c>
      <c r="I263" s="6">
        <v>9.7</v>
      </c>
      <c r="J263" s="10">
        <v>37</v>
      </c>
      <c r="K263" s="29">
        <v>0</v>
      </c>
      <c r="L263" s="29">
        <v>0</v>
      </c>
      <c r="M263" s="29">
        <v>0</v>
      </c>
      <c r="N263" s="29">
        <v>3.75</v>
      </c>
      <c r="O263" s="29">
        <v>0.75</v>
      </c>
      <c r="P263" s="25"/>
    </row>
    <row r="264" spans="1:16" ht="15.75" thickBot="1">
      <c r="A264" s="27"/>
      <c r="B264" s="27">
        <v>14</v>
      </c>
      <c r="C264" s="17" t="s">
        <v>27</v>
      </c>
      <c r="D264" s="6">
        <v>10</v>
      </c>
      <c r="E264" s="6">
        <v>3.69</v>
      </c>
      <c r="F264" s="6">
        <v>2.3</v>
      </c>
      <c r="G264" s="6">
        <v>4.02</v>
      </c>
      <c r="H264" s="6">
        <v>4.1</v>
      </c>
      <c r="I264" s="6">
        <v>0</v>
      </c>
      <c r="J264" s="10">
        <v>55.5</v>
      </c>
      <c r="K264" s="29">
        <v>0.01</v>
      </c>
      <c r="L264" s="29">
        <v>0.01</v>
      </c>
      <c r="M264" s="29">
        <v>0</v>
      </c>
      <c r="N264" s="29">
        <v>132</v>
      </c>
      <c r="O264" s="29">
        <v>0.15</v>
      </c>
      <c r="P264" s="25"/>
    </row>
    <row r="265" spans="1:16" ht="15.75" thickBot="1">
      <c r="A265" s="27"/>
      <c r="B265" s="27">
        <v>13</v>
      </c>
      <c r="C265" s="17" t="s">
        <v>48</v>
      </c>
      <c r="D265" s="6">
        <v>10</v>
      </c>
      <c r="E265" s="6">
        <v>1.14</v>
      </c>
      <c r="F265" s="6">
        <v>0.6</v>
      </c>
      <c r="G265" s="6"/>
      <c r="H265" s="6">
        <v>4.2</v>
      </c>
      <c r="I265" s="6" t="s">
        <v>95</v>
      </c>
      <c r="J265" s="10">
        <v>37.5</v>
      </c>
      <c r="K265" s="29">
        <v>0</v>
      </c>
      <c r="L265" s="29">
        <v>0</v>
      </c>
      <c r="M265" s="29">
        <v>0</v>
      </c>
      <c r="N265" s="29">
        <v>0.5</v>
      </c>
      <c r="O265" s="29">
        <v>0</v>
      </c>
      <c r="P265" s="25"/>
    </row>
    <row r="266" spans="1:16" ht="15.75" thickBot="1">
      <c r="A266" s="41"/>
      <c r="B266" s="41" t="s">
        <v>25</v>
      </c>
      <c r="C266" s="17" t="s">
        <v>121</v>
      </c>
      <c r="D266" s="6">
        <v>35</v>
      </c>
      <c r="E266" s="6">
        <v>1.65</v>
      </c>
      <c r="F266" s="6">
        <v>2.63</v>
      </c>
      <c r="G266" s="6">
        <v>0</v>
      </c>
      <c r="H266" s="6">
        <v>1.3</v>
      </c>
      <c r="I266" s="6">
        <v>17.99</v>
      </c>
      <c r="J266" s="10">
        <v>91.7</v>
      </c>
      <c r="K266" s="29">
        <v>0.04</v>
      </c>
      <c r="L266" s="29">
        <v>0.01</v>
      </c>
      <c r="M266" s="29">
        <v>0</v>
      </c>
      <c r="N266" s="29">
        <v>7.6</v>
      </c>
      <c r="O266" s="29">
        <v>0.48</v>
      </c>
      <c r="P266" s="25"/>
    </row>
    <row r="267" spans="1:16" ht="15.75" thickBot="1">
      <c r="A267" s="27"/>
      <c r="B267" s="27"/>
      <c r="C267" s="17"/>
      <c r="D267" s="6"/>
      <c r="E267" s="7">
        <f>SUM(E262:E266)</f>
        <v>10.840000000000002</v>
      </c>
      <c r="F267" s="7">
        <f aca="true" t="shared" si="45" ref="F267:O267">SUM(F262:F266)</f>
        <v>11.329999999999998</v>
      </c>
      <c r="G267" s="7">
        <f t="shared" si="45"/>
        <v>4.02</v>
      </c>
      <c r="H267" s="7">
        <f t="shared" si="45"/>
        <v>14.5</v>
      </c>
      <c r="I267" s="7">
        <f t="shared" si="45"/>
        <v>49.39</v>
      </c>
      <c r="J267" s="7">
        <f t="shared" si="45"/>
        <v>376.7</v>
      </c>
      <c r="K267" s="7">
        <f t="shared" si="45"/>
        <v>0.13</v>
      </c>
      <c r="L267" s="7">
        <f t="shared" si="45"/>
        <v>0.060000000000000005</v>
      </c>
      <c r="M267" s="7">
        <f t="shared" si="45"/>
        <v>1</v>
      </c>
      <c r="N267" s="7">
        <f t="shared" si="45"/>
        <v>292.85</v>
      </c>
      <c r="O267" s="20">
        <f t="shared" si="45"/>
        <v>2.88</v>
      </c>
      <c r="P267" s="25"/>
    </row>
    <row r="268" spans="1:16" ht="15.75" thickBot="1">
      <c r="A268" s="55" t="s">
        <v>65</v>
      </c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7"/>
      <c r="P268" s="25"/>
    </row>
    <row r="269" spans="1:16" ht="15.75" thickBot="1">
      <c r="A269" s="27"/>
      <c r="B269" s="27" t="s">
        <v>25</v>
      </c>
      <c r="C269" s="17" t="s">
        <v>7</v>
      </c>
      <c r="D269" s="6">
        <v>75</v>
      </c>
      <c r="E269" s="6">
        <v>3.8</v>
      </c>
      <c r="F269" s="6">
        <v>0.5</v>
      </c>
      <c r="G269" s="6">
        <v>0</v>
      </c>
      <c r="H269" s="6">
        <v>0.35</v>
      </c>
      <c r="I269" s="6">
        <v>16.7</v>
      </c>
      <c r="J269" s="10">
        <v>76.8</v>
      </c>
      <c r="K269" s="29">
        <v>0.03</v>
      </c>
      <c r="L269" s="29">
        <v>0.04</v>
      </c>
      <c r="M269" s="29">
        <v>8</v>
      </c>
      <c r="N269" s="29">
        <v>6.4</v>
      </c>
      <c r="O269" s="29">
        <v>0.48</v>
      </c>
      <c r="P269" s="25"/>
    </row>
    <row r="270" spans="1:16" ht="15.75" thickBot="1">
      <c r="A270" s="27"/>
      <c r="B270" s="27"/>
      <c r="C270" s="15"/>
      <c r="D270" s="13"/>
      <c r="E270" s="14">
        <f aca="true" t="shared" si="46" ref="E270:O270">SUM(E269:E269)</f>
        <v>3.8</v>
      </c>
      <c r="F270" s="14">
        <f t="shared" si="46"/>
        <v>0.5</v>
      </c>
      <c r="G270" s="14">
        <f t="shared" si="46"/>
        <v>0</v>
      </c>
      <c r="H270" s="14">
        <f t="shared" si="46"/>
        <v>0.35</v>
      </c>
      <c r="I270" s="14">
        <f t="shared" si="46"/>
        <v>16.7</v>
      </c>
      <c r="J270" s="14">
        <f t="shared" si="46"/>
        <v>76.8</v>
      </c>
      <c r="K270" s="14">
        <f t="shared" si="46"/>
        <v>0.03</v>
      </c>
      <c r="L270" s="14">
        <f t="shared" si="46"/>
        <v>0.04</v>
      </c>
      <c r="M270" s="14">
        <f t="shared" si="46"/>
        <v>8</v>
      </c>
      <c r="N270" s="14">
        <f t="shared" si="46"/>
        <v>6.4</v>
      </c>
      <c r="O270" s="14">
        <f t="shared" si="46"/>
        <v>0.48</v>
      </c>
      <c r="P270" s="25"/>
    </row>
    <row r="271" spans="1:16" ht="15.75" thickBot="1">
      <c r="A271" s="55" t="s">
        <v>4</v>
      </c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7"/>
      <c r="P271" s="25"/>
    </row>
    <row r="272" spans="1:16" ht="48.75" thickBot="1">
      <c r="A272" s="37"/>
      <c r="B272" s="37" t="s">
        <v>69</v>
      </c>
      <c r="C272" s="15" t="s">
        <v>120</v>
      </c>
      <c r="D272" s="11">
        <v>60</v>
      </c>
      <c r="E272" s="11">
        <v>3.13</v>
      </c>
      <c r="F272" s="11">
        <v>0.72</v>
      </c>
      <c r="G272" s="11">
        <v>0</v>
      </c>
      <c r="H272" s="11">
        <v>2.3</v>
      </c>
      <c r="I272" s="11">
        <v>3.47</v>
      </c>
      <c r="J272" s="10">
        <v>37.35</v>
      </c>
      <c r="K272" s="29">
        <v>0.01</v>
      </c>
      <c r="L272" s="29">
        <v>0.01</v>
      </c>
      <c r="M272" s="29">
        <v>10.8</v>
      </c>
      <c r="N272" s="29">
        <v>19.6</v>
      </c>
      <c r="O272" s="29">
        <v>0.28</v>
      </c>
      <c r="P272" s="25"/>
    </row>
    <row r="273" spans="1:16" ht="15.75" thickBot="1">
      <c r="A273" s="37"/>
      <c r="B273" s="38">
        <v>95</v>
      </c>
      <c r="C273" s="17" t="s">
        <v>93</v>
      </c>
      <c r="D273" s="6" t="s">
        <v>46</v>
      </c>
      <c r="E273" s="6">
        <v>4.48</v>
      </c>
      <c r="F273" s="6">
        <v>3</v>
      </c>
      <c r="G273" s="6">
        <v>0</v>
      </c>
      <c r="H273" s="6">
        <v>3.2</v>
      </c>
      <c r="I273" s="6">
        <v>8.2</v>
      </c>
      <c r="J273" s="10">
        <v>71</v>
      </c>
      <c r="K273" s="29">
        <v>0.08</v>
      </c>
      <c r="L273" s="29">
        <v>0.04</v>
      </c>
      <c r="M273" s="29">
        <v>11</v>
      </c>
      <c r="N273" s="29">
        <v>30</v>
      </c>
      <c r="O273" s="29">
        <v>0.8</v>
      </c>
      <c r="P273" s="25"/>
    </row>
    <row r="274" spans="1:16" ht="15.75" thickBot="1">
      <c r="A274" s="27"/>
      <c r="B274" s="30">
        <v>299</v>
      </c>
      <c r="C274" s="17" t="s">
        <v>94</v>
      </c>
      <c r="D274" s="6" t="s">
        <v>107</v>
      </c>
      <c r="E274" s="6">
        <v>9.7</v>
      </c>
      <c r="F274" s="6">
        <v>11.2</v>
      </c>
      <c r="G274" s="6">
        <v>0</v>
      </c>
      <c r="H274" s="6">
        <v>11.4</v>
      </c>
      <c r="I274" s="6">
        <v>53.6</v>
      </c>
      <c r="J274" s="13">
        <v>278.1</v>
      </c>
      <c r="K274" s="29">
        <v>0.15</v>
      </c>
      <c r="L274" s="29">
        <v>0.16</v>
      </c>
      <c r="M274" s="29">
        <v>1</v>
      </c>
      <c r="N274" s="29">
        <v>23.4</v>
      </c>
      <c r="O274" s="29">
        <v>2.8</v>
      </c>
      <c r="P274" s="25"/>
    </row>
    <row r="275" spans="1:16" ht="15.75" thickBot="1">
      <c r="A275" s="27"/>
      <c r="B275" s="28">
        <v>411</v>
      </c>
      <c r="C275" s="17" t="s">
        <v>84</v>
      </c>
      <c r="D275" s="6">
        <v>200</v>
      </c>
      <c r="E275" s="6">
        <v>4.9</v>
      </c>
      <c r="F275" s="6">
        <v>0.1</v>
      </c>
      <c r="G275" s="6">
        <v>0</v>
      </c>
      <c r="H275" s="6">
        <v>0.1</v>
      </c>
      <c r="I275" s="6">
        <v>27.9</v>
      </c>
      <c r="J275" s="10">
        <v>113</v>
      </c>
      <c r="K275" s="29">
        <v>0.01</v>
      </c>
      <c r="L275" s="29">
        <v>0.01</v>
      </c>
      <c r="M275" s="29">
        <v>2</v>
      </c>
      <c r="N275" s="29">
        <v>5</v>
      </c>
      <c r="O275" s="29">
        <v>0.4</v>
      </c>
      <c r="P275" s="25"/>
    </row>
    <row r="276" spans="1:16" ht="15.75" thickBot="1">
      <c r="A276" s="41"/>
      <c r="B276" s="41" t="s">
        <v>25</v>
      </c>
      <c r="C276" s="17" t="s">
        <v>121</v>
      </c>
      <c r="D276" s="6">
        <v>35</v>
      </c>
      <c r="E276" s="6">
        <v>1.92</v>
      </c>
      <c r="F276" s="6">
        <v>2.63</v>
      </c>
      <c r="G276" s="6">
        <v>0</v>
      </c>
      <c r="H276" s="6">
        <v>1.3</v>
      </c>
      <c r="I276" s="6">
        <v>17.99</v>
      </c>
      <c r="J276" s="10">
        <v>81.7</v>
      </c>
      <c r="K276" s="29">
        <v>0.04</v>
      </c>
      <c r="L276" s="29">
        <v>0.01</v>
      </c>
      <c r="M276" s="29">
        <v>0</v>
      </c>
      <c r="N276" s="29">
        <v>7.6</v>
      </c>
      <c r="O276" s="29">
        <v>0.48</v>
      </c>
      <c r="P276" s="25"/>
    </row>
    <row r="277" spans="1:16" ht="15.75" thickBot="1">
      <c r="A277" s="27"/>
      <c r="B277" s="27" t="s">
        <v>25</v>
      </c>
      <c r="C277" s="17" t="s">
        <v>76</v>
      </c>
      <c r="D277" s="6">
        <v>45</v>
      </c>
      <c r="E277" s="6">
        <v>1.41</v>
      </c>
      <c r="F277" s="6">
        <v>2.2</v>
      </c>
      <c r="G277" s="6">
        <v>0</v>
      </c>
      <c r="H277" s="6">
        <v>0.23</v>
      </c>
      <c r="I277" s="6">
        <v>11.13</v>
      </c>
      <c r="J277" s="10">
        <v>58</v>
      </c>
      <c r="K277" s="36">
        <v>0.07</v>
      </c>
      <c r="L277" s="36">
        <v>0.03</v>
      </c>
      <c r="M277" s="36">
        <v>0</v>
      </c>
      <c r="N277" s="36">
        <v>11.6</v>
      </c>
      <c r="O277" s="36">
        <v>1.44</v>
      </c>
      <c r="P277" s="25"/>
    </row>
    <row r="278" spans="1:16" ht="15.75" thickBot="1">
      <c r="A278" s="27"/>
      <c r="B278" s="27"/>
      <c r="C278" s="17"/>
      <c r="D278" s="6"/>
      <c r="E278" s="7">
        <f>SUM(E272:E277)</f>
        <v>25.540000000000003</v>
      </c>
      <c r="F278" s="7">
        <f aca="true" t="shared" si="47" ref="F278:O278">SUM(F272:F277)</f>
        <v>19.849999999999998</v>
      </c>
      <c r="G278" s="7">
        <f t="shared" si="47"/>
        <v>0</v>
      </c>
      <c r="H278" s="7">
        <f t="shared" si="47"/>
        <v>18.53</v>
      </c>
      <c r="I278" s="7">
        <f t="shared" si="47"/>
        <v>122.28999999999998</v>
      </c>
      <c r="J278" s="7">
        <f t="shared" si="47"/>
        <v>639.1500000000001</v>
      </c>
      <c r="K278" s="7">
        <f t="shared" si="47"/>
        <v>0.36</v>
      </c>
      <c r="L278" s="7">
        <f t="shared" si="47"/>
        <v>0.26</v>
      </c>
      <c r="M278" s="7">
        <f t="shared" si="47"/>
        <v>24.8</v>
      </c>
      <c r="N278" s="7">
        <f t="shared" si="47"/>
        <v>97.19999999999999</v>
      </c>
      <c r="O278" s="7">
        <f t="shared" si="47"/>
        <v>6.199999999999999</v>
      </c>
      <c r="P278" s="25"/>
    </row>
    <row r="279" spans="1:16" ht="15.75" thickBot="1">
      <c r="A279" s="55" t="s">
        <v>5</v>
      </c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7"/>
      <c r="P279" s="25"/>
    </row>
    <row r="280" spans="1:16" ht="15.75" thickBot="1">
      <c r="A280" s="27"/>
      <c r="B280" s="27" t="s">
        <v>25</v>
      </c>
      <c r="C280" s="17" t="s">
        <v>77</v>
      </c>
      <c r="D280" s="6">
        <v>70</v>
      </c>
      <c r="E280" s="6">
        <v>7.94</v>
      </c>
      <c r="F280" s="6">
        <v>0.7</v>
      </c>
      <c r="G280" s="6">
        <v>0</v>
      </c>
      <c r="H280" s="6">
        <v>4</v>
      </c>
      <c r="I280" s="6">
        <v>44.2</v>
      </c>
      <c r="J280" s="10">
        <v>148</v>
      </c>
      <c r="K280" s="29">
        <v>0.06</v>
      </c>
      <c r="L280" s="29">
        <v>0.03</v>
      </c>
      <c r="M280" s="29">
        <v>0</v>
      </c>
      <c r="N280" s="29">
        <v>17.4</v>
      </c>
      <c r="O280" s="29">
        <v>1.26</v>
      </c>
      <c r="P280" s="25"/>
    </row>
    <row r="281" spans="1:16" ht="15.75" thickBot="1">
      <c r="A281" s="27"/>
      <c r="B281" s="27">
        <v>433</v>
      </c>
      <c r="C281" s="17" t="s">
        <v>33</v>
      </c>
      <c r="D281" s="6">
        <v>200</v>
      </c>
      <c r="E281" s="6">
        <v>4.98</v>
      </c>
      <c r="F281" s="6">
        <v>2.9</v>
      </c>
      <c r="G281" s="6">
        <v>0</v>
      </c>
      <c r="H281" s="6">
        <v>2.5</v>
      </c>
      <c r="I281" s="6">
        <v>24.8</v>
      </c>
      <c r="J281" s="10">
        <v>124</v>
      </c>
      <c r="K281" s="29">
        <v>0.04</v>
      </c>
      <c r="L281" s="29">
        <v>0.02</v>
      </c>
      <c r="M281" s="29">
        <v>1</v>
      </c>
      <c r="N281" s="29">
        <v>121</v>
      </c>
      <c r="O281" s="29">
        <v>1</v>
      </c>
      <c r="P281" s="25"/>
    </row>
    <row r="282" spans="1:16" ht="15.75" thickBot="1">
      <c r="A282" s="27"/>
      <c r="B282" s="27"/>
      <c r="C282" s="17"/>
      <c r="D282" s="6"/>
      <c r="E282" s="7">
        <f aca="true" t="shared" si="48" ref="E282:O282">SUM(E280:E281)</f>
        <v>12.920000000000002</v>
      </c>
      <c r="F282" s="7">
        <f t="shared" si="48"/>
        <v>3.5999999999999996</v>
      </c>
      <c r="G282" s="7">
        <f t="shared" si="48"/>
        <v>0</v>
      </c>
      <c r="H282" s="7">
        <f t="shared" si="48"/>
        <v>6.5</v>
      </c>
      <c r="I282" s="7">
        <f t="shared" si="48"/>
        <v>69</v>
      </c>
      <c r="J282" s="35">
        <f t="shared" si="48"/>
        <v>272</v>
      </c>
      <c r="K282" s="35">
        <f t="shared" si="48"/>
        <v>0.1</v>
      </c>
      <c r="L282" s="35">
        <f t="shared" si="48"/>
        <v>0.05</v>
      </c>
      <c r="M282" s="35">
        <f t="shared" si="48"/>
        <v>1</v>
      </c>
      <c r="N282" s="35">
        <f t="shared" si="48"/>
        <v>138.4</v>
      </c>
      <c r="O282" s="35">
        <f t="shared" si="48"/>
        <v>2.26</v>
      </c>
      <c r="P282" s="25"/>
    </row>
    <row r="283" spans="1:16" ht="15.75" thickBot="1">
      <c r="A283" s="27"/>
      <c r="B283" s="27"/>
      <c r="C283" s="17" t="s">
        <v>8</v>
      </c>
      <c r="D283" s="6"/>
      <c r="E283" s="14">
        <f>E282+E278+E267+E270</f>
        <v>53.10000000000001</v>
      </c>
      <c r="F283" s="14">
        <f>SUM(F267+F270+F278+F282)</f>
        <v>35.279999999999994</v>
      </c>
      <c r="G283" s="7">
        <f>G282+G278+G267</f>
        <v>4.02</v>
      </c>
      <c r="H283" s="14">
        <f aca="true" t="shared" si="49" ref="H283:O283">SUM(H267+H270+H278+H282)</f>
        <v>39.88</v>
      </c>
      <c r="I283" s="14">
        <f t="shared" si="49"/>
        <v>257.38</v>
      </c>
      <c r="J283" s="14">
        <f t="shared" si="49"/>
        <v>1364.65</v>
      </c>
      <c r="K283" s="14">
        <f t="shared" si="49"/>
        <v>0.62</v>
      </c>
      <c r="L283" s="14">
        <f t="shared" si="49"/>
        <v>0.41</v>
      </c>
      <c r="M283" s="14">
        <f t="shared" si="49"/>
        <v>34.8</v>
      </c>
      <c r="N283" s="14">
        <f t="shared" si="49"/>
        <v>534.85</v>
      </c>
      <c r="O283" s="14">
        <f t="shared" si="49"/>
        <v>11.819999999999999</v>
      </c>
      <c r="P283" s="25"/>
    </row>
    <row r="284" spans="1:16" ht="24.75" thickBot="1">
      <c r="A284" s="27"/>
      <c r="B284" s="27"/>
      <c r="C284" s="17" t="s">
        <v>9</v>
      </c>
      <c r="D284" s="6"/>
      <c r="E284" s="6"/>
      <c r="F284" s="34">
        <v>0.9</v>
      </c>
      <c r="G284" s="34"/>
      <c r="H284" s="34">
        <v>1</v>
      </c>
      <c r="I284" s="34">
        <v>4</v>
      </c>
      <c r="J284" s="10"/>
      <c r="K284" s="32"/>
      <c r="L284" s="32"/>
      <c r="M284" s="32"/>
      <c r="N284" s="32"/>
      <c r="O284" s="32"/>
      <c r="P284" s="25"/>
    </row>
    <row r="285" spans="1:15" ht="15.75" thickBot="1">
      <c r="A285" s="27"/>
      <c r="B285" s="27"/>
      <c r="C285" s="17" t="s">
        <v>70</v>
      </c>
      <c r="D285" s="6"/>
      <c r="E285" s="6"/>
      <c r="F285" s="34">
        <f>F32+F62+F91+F120+F149+F178+F204+F231+F258+F283</f>
        <v>445.89</v>
      </c>
      <c r="G285" s="34">
        <f>G32+G62+G91+G120+G149+G178+G204+G231+G258+G283</f>
        <v>21.296</v>
      </c>
      <c r="H285" s="34">
        <f>H32+H62+H91+H120+H149+H178+H204+H231+H258+H283</f>
        <v>436.73</v>
      </c>
      <c r="I285" s="34">
        <f>I32+I62+I91+I120+I149+I178+I204+I231+I258+I283</f>
        <v>2180.3399999999997</v>
      </c>
      <c r="J285" s="34">
        <f>J32+J62+J91+J120+J149+J178+J204+J231+J258+J283</f>
        <v>13633.13</v>
      </c>
      <c r="K285" s="32"/>
      <c r="L285" s="32"/>
      <c r="M285" s="32"/>
      <c r="N285" s="32"/>
      <c r="O285" s="32"/>
    </row>
    <row r="286" spans="1:15" ht="15.75" thickBot="1">
      <c r="A286" s="27"/>
      <c r="B286" s="27"/>
      <c r="C286" s="17" t="s">
        <v>71</v>
      </c>
      <c r="D286" s="6"/>
      <c r="E286" s="6"/>
      <c r="F286" s="34">
        <f>(F285)/10</f>
        <v>44.589</v>
      </c>
      <c r="G286" s="34">
        <f>(G34+G64+G93+G122+G151+G180+G206+G233+G260+G285)/10</f>
        <v>2.1296</v>
      </c>
      <c r="H286" s="34">
        <f>(H285)/10</f>
        <v>43.673</v>
      </c>
      <c r="I286" s="34">
        <f>(I285)/10</f>
        <v>218.03399999999996</v>
      </c>
      <c r="J286" s="34">
        <f>(J285)/10</f>
        <v>1363.3129999999999</v>
      </c>
      <c r="K286" s="32"/>
      <c r="L286" s="32"/>
      <c r="M286" s="32"/>
      <c r="N286" s="32"/>
      <c r="O286" s="32"/>
    </row>
    <row r="287" spans="1:15" ht="15">
      <c r="A287" s="39"/>
      <c r="B287" s="39"/>
      <c r="C287" s="39"/>
      <c r="D287" s="39"/>
      <c r="E287" s="40"/>
      <c r="F287" s="39"/>
      <c r="G287" s="39"/>
      <c r="H287" s="39"/>
      <c r="I287" s="39"/>
      <c r="J287" s="39"/>
      <c r="K287" s="39"/>
      <c r="L287" s="39"/>
      <c r="M287" s="39"/>
      <c r="N287" s="39"/>
      <c r="O287" s="39"/>
    </row>
    <row r="288" spans="1:15" ht="15.75">
      <c r="A288" s="48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</row>
    <row r="289" spans="1:15" ht="1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</row>
  </sheetData>
  <sheetProtection/>
  <mergeCells count="69">
    <mergeCell ref="A214:O214"/>
    <mergeCell ref="A279:O279"/>
    <mergeCell ref="A243:O243"/>
    <mergeCell ref="A252:O252"/>
    <mergeCell ref="A260:O260"/>
    <mergeCell ref="A261:O261"/>
    <mergeCell ref="A271:O271"/>
    <mergeCell ref="A217:O217"/>
    <mergeCell ref="A226:O226"/>
    <mergeCell ref="A233:O233"/>
    <mergeCell ref="A239:O239"/>
    <mergeCell ref="A268:O268"/>
    <mergeCell ref="A234:O234"/>
    <mergeCell ref="A181:O181"/>
    <mergeCell ref="A191:O191"/>
    <mergeCell ref="A143:O143"/>
    <mergeCell ref="A151:O151"/>
    <mergeCell ref="A152:O152"/>
    <mergeCell ref="A207:O207"/>
    <mergeCell ref="A206:O206"/>
    <mergeCell ref="A187:O187"/>
    <mergeCell ref="A100:O100"/>
    <mergeCell ref="A129:O129"/>
    <mergeCell ref="A105:O105"/>
    <mergeCell ref="A115:O115"/>
    <mergeCell ref="A122:O122"/>
    <mergeCell ref="A162:O162"/>
    <mergeCell ref="A172:O172"/>
    <mergeCell ref="A159:O159"/>
    <mergeCell ref="C3:C5"/>
    <mergeCell ref="D3:D5"/>
    <mergeCell ref="A199:O199"/>
    <mergeCell ref="A35:O35"/>
    <mergeCell ref="A46:O46"/>
    <mergeCell ref="A16:O16"/>
    <mergeCell ref="A41:O41"/>
    <mergeCell ref="A123:O123"/>
    <mergeCell ref="A134:O134"/>
    <mergeCell ref="A180:O180"/>
    <mergeCell ref="A56:N56"/>
    <mergeCell ref="A64:O64"/>
    <mergeCell ref="A65:O65"/>
    <mergeCell ref="N3:O4"/>
    <mergeCell ref="K3:M4"/>
    <mergeCell ref="A6:O6"/>
    <mergeCell ref="B3:B5"/>
    <mergeCell ref="F3:I3"/>
    <mergeCell ref="I4:I5"/>
    <mergeCell ref="A34:O34"/>
    <mergeCell ref="F4:F5"/>
    <mergeCell ref="H4:H5"/>
    <mergeCell ref="A86:O86"/>
    <mergeCell ref="A93:O93"/>
    <mergeCell ref="T33:U33"/>
    <mergeCell ref="T19:U19"/>
    <mergeCell ref="A76:O76"/>
    <mergeCell ref="A71:O71"/>
    <mergeCell ref="S36:T36"/>
    <mergeCell ref="T47:U47"/>
    <mergeCell ref="A94:O94"/>
    <mergeCell ref="A1:O1"/>
    <mergeCell ref="A2:O2"/>
    <mergeCell ref="A3:A5"/>
    <mergeCell ref="A7:O7"/>
    <mergeCell ref="A19:O19"/>
    <mergeCell ref="A27:O27"/>
    <mergeCell ref="J3:J5"/>
    <mergeCell ref="E3:E5"/>
    <mergeCell ref="A8:A15"/>
  </mergeCells>
  <printOptions/>
  <pageMargins left="0" right="0" top="0.5905511811023623" bottom="0.1968503937007874" header="0.31496062992125984" footer="0.31496062992125984"/>
  <pageSetup horizontalDpi="600" verticalDpi="600" orientation="landscape" paperSize="9" scale="89" r:id="rId1"/>
  <rowBreaks count="9" manualBreakCount="9">
    <brk id="33" max="14" man="1"/>
    <brk id="63" max="14" man="1"/>
    <brk id="92" max="14" man="1"/>
    <brk id="121" max="14" man="1"/>
    <brk id="150" max="14" man="1"/>
    <brk id="179" max="14" man="1"/>
    <brk id="205" max="14" man="1"/>
    <brk id="232" max="14" man="1"/>
    <brk id="25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Мишаня</cp:lastModifiedBy>
  <cp:lastPrinted>2012-03-31T07:47:07Z</cp:lastPrinted>
  <dcterms:created xsi:type="dcterms:W3CDTF">2010-07-20T11:13:07Z</dcterms:created>
  <dcterms:modified xsi:type="dcterms:W3CDTF">2012-04-01T12:54:45Z</dcterms:modified>
  <cp:category/>
  <cp:version/>
  <cp:contentType/>
  <cp:contentStatus/>
</cp:coreProperties>
</file>